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732"/>
  </bookViews>
  <sheets>
    <sheet name="Sheet1" sheetId="1" r:id="rId1"/>
  </sheets>
  <definedNames>
    <definedName name="_xlnm.Print_Area" localSheetId="0">Sheet1!$E$2:$K$26</definedName>
    <definedName name="_xlnm.Print_Titles" localSheetId="0">Sheet1!$A:$A,Sheet1!$1:$1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I25" i="1"/>
  <c r="I26" i="1" s="1"/>
  <c r="H25" i="1"/>
  <c r="H26" i="1" s="1"/>
  <c r="G25" i="1"/>
  <c r="G26" i="1" s="1"/>
  <c r="F25" i="1"/>
  <c r="F26" i="1" s="1"/>
  <c r="E25" i="1"/>
  <c r="E26" i="1" s="1"/>
  <c r="K23" i="1"/>
  <c r="J23" i="1"/>
  <c r="I23" i="1"/>
  <c r="H23" i="1"/>
  <c r="G23" i="1"/>
  <c r="F23" i="1"/>
  <c r="E23" i="1"/>
  <c r="K21" i="1"/>
  <c r="J21" i="1"/>
  <c r="I21" i="1"/>
  <c r="H21" i="1"/>
  <c r="G21" i="1"/>
  <c r="F21" i="1"/>
  <c r="E21" i="1"/>
  <c r="C21" i="1"/>
  <c r="B21" i="1"/>
  <c r="D20" i="1"/>
  <c r="D15" i="1"/>
  <c r="D14" i="1"/>
  <c r="D21" i="1" l="1"/>
</calcChain>
</file>

<file path=xl/sharedStrings.xml><?xml version="1.0" encoding="utf-8"?>
<sst xmlns="http://schemas.openxmlformats.org/spreadsheetml/2006/main" count="101" uniqueCount="85">
  <si>
    <t>University of Northern Colorado</t>
  </si>
  <si>
    <t>University of Denver</t>
  </si>
  <si>
    <t>Montana State University</t>
  </si>
  <si>
    <t>FSU</t>
  </si>
  <si>
    <t>UF</t>
  </si>
  <si>
    <t>UCF</t>
  </si>
  <si>
    <t>USF</t>
  </si>
  <si>
    <t>FAU</t>
  </si>
  <si>
    <t>Stetson University</t>
  </si>
  <si>
    <t>Rollins College</t>
  </si>
  <si>
    <t>Deadline to Apply</t>
  </si>
  <si>
    <t>Rolling</t>
  </si>
  <si>
    <t>Decision Available</t>
  </si>
  <si>
    <t>Application Fee</t>
  </si>
  <si>
    <t>$0-$50</t>
  </si>
  <si>
    <t>Application Type</t>
  </si>
  <si>
    <t>Common</t>
  </si>
  <si>
    <t>Common &amp; Coalition</t>
  </si>
  <si>
    <t>Scholarship Deadline</t>
  </si>
  <si>
    <t>Bright Futures GPA (FAS Level)</t>
  </si>
  <si>
    <t>GPA Fall</t>
  </si>
  <si>
    <t>3.48-4.0</t>
  </si>
  <si>
    <t>4.1-4.5</t>
  </si>
  <si>
    <t>4.3-4.6</t>
  </si>
  <si>
    <t>3.79-4.34</t>
  </si>
  <si>
    <t>3.8-4.46</t>
  </si>
  <si>
    <t>GPA Summer</t>
  </si>
  <si>
    <t>3.8-4.3</t>
  </si>
  <si>
    <t>4.2-4.5</t>
  </si>
  <si>
    <t>3.6-4.1</t>
  </si>
  <si>
    <t>3.4-4.0</t>
  </si>
  <si>
    <t>SAT Fall</t>
  </si>
  <si>
    <t>928-1150</t>
  </si>
  <si>
    <t>1180-1340</t>
  </si>
  <si>
    <t>1010-1250</t>
  </si>
  <si>
    <t>1200-1340</t>
  </si>
  <si>
    <t>1280-1370</t>
  </si>
  <si>
    <t>1070-1270</t>
  </si>
  <si>
    <t>SAT Summer</t>
  </si>
  <si>
    <t>1270-1410</t>
  </si>
  <si>
    <t>1140-1220</t>
  </si>
  <si>
    <t>ACT Fall</t>
  </si>
  <si>
    <t>19-25</t>
  </si>
  <si>
    <t>25-31</t>
  </si>
  <si>
    <t>21-28</t>
  </si>
  <si>
    <t>25-30</t>
  </si>
  <si>
    <t>28-32</t>
  </si>
  <si>
    <t>29-33</t>
  </si>
  <si>
    <t>26-30</t>
  </si>
  <si>
    <t>25-28</t>
  </si>
  <si>
    <t>ACT Summer</t>
  </si>
  <si>
    <t>25-29</t>
  </si>
  <si>
    <t>22-26</t>
  </si>
  <si>
    <t>21-24</t>
  </si>
  <si>
    <t>Tuition (&amp; fees)</t>
  </si>
  <si>
    <t>Housing</t>
  </si>
  <si>
    <t>Fees</t>
  </si>
  <si>
    <t>Board/Meal Plan</t>
  </si>
  <si>
    <t>incl in housing</t>
  </si>
  <si>
    <t>Transportation</t>
  </si>
  <si>
    <t>Personal</t>
  </si>
  <si>
    <t>Books &amp; supplies</t>
  </si>
  <si>
    <t>Total Costs</t>
  </si>
  <si>
    <t>Brightfutures Apply?</t>
  </si>
  <si>
    <t>No</t>
  </si>
  <si>
    <t>Yes</t>
  </si>
  <si>
    <t>FAS Bright Futures Public College: 100% tuition &amp; fees + $300 stipend. Private $211/per credit hour + $300 stipend</t>
  </si>
  <si>
    <t>Tuition Cost After FAS Bright Futures / Merit Scholarship</t>
  </si>
  <si>
    <t xml:space="preserve">FMS Bright Futures Public College: 75% tuition &amp; fees.                  Private $158/per credit hour </t>
  </si>
  <si>
    <t xml:space="preserve">Tuition Cost After FMS Bright Futures </t>
  </si>
  <si>
    <t>1270-1390</t>
  </si>
  <si>
    <t>1190-1300</t>
  </si>
  <si>
    <t>*2019-2020</t>
  </si>
  <si>
    <t>1330-1460</t>
  </si>
  <si>
    <t>4-6 weeks</t>
  </si>
  <si>
    <t>1110-1240</t>
  </si>
  <si>
    <t>1040-1150</t>
  </si>
  <si>
    <t>23-27</t>
  </si>
  <si>
    <t>3.0 +</t>
  </si>
  <si>
    <t>4.1-4.3</t>
  </si>
  <si>
    <t>3.6-3.8</t>
  </si>
  <si>
    <t>1260-1325</t>
  </si>
  <si>
    <t>1150-1195</t>
  </si>
  <si>
    <t>27-303</t>
  </si>
  <si>
    <t>23-25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</si>
</sst>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7" tint="0.39997558519241921"/>
      <name val="Calibri"/>
      <family val="2"/>
      <scheme val="minor"/>
    </font>
    <font>
      <b/>
      <sz val="12"/>
      <color rgb="FFCC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i/>
      <sz val="2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A22B0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0" fontId="0" fillId="0" borderId="1" xfId="1" applyNumberFormat="1" applyFont="1" applyBorder="1" applyAlignment="1">
      <alignment horizontal="left" wrapText="1"/>
    </xf>
    <xf numFmtId="0" fontId="0" fillId="0" borderId="1" xfId="1" applyNumberFormat="1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0" xfId="2" applyFont="1"/>
    <xf numFmtId="44" fontId="0" fillId="0" borderId="1" xfId="2" applyFon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/>
    </xf>
    <xf numFmtId="14" fontId="0" fillId="0" borderId="1" xfId="2" applyNumberFormat="1" applyFont="1" applyBorder="1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4" fontId="3" fillId="0" borderId="1" xfId="2" applyFont="1" applyBorder="1" applyAlignment="1">
      <alignment horizontal="center"/>
    </xf>
    <xf numFmtId="0" fontId="3" fillId="0" borderId="0" xfId="0" applyFont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4" fontId="0" fillId="0" borderId="1" xfId="0" applyNumberForma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/>
    </xf>
    <xf numFmtId="44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1" fillId="10" borderId="0" xfId="0" applyFont="1" applyFill="1" applyAlignment="1">
      <alignment horizontal="center" vertical="top" wrapText="1"/>
    </xf>
    <xf numFmtId="14" fontId="0" fillId="1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2" applyNumberFormat="1" applyFont="1" applyBorder="1" applyAlignment="1">
      <alignment horizontal="center" vertical="center" wrapText="1"/>
    </xf>
    <xf numFmtId="14" fontId="0" fillId="0" borderId="1" xfId="2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4" fontId="3" fillId="0" borderId="1" xfId="2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</cellXfs>
  <cellStyles count="3">
    <cellStyle name="Comma [0]" xfId="1" builtinId="6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pane xSplit="1" topLeftCell="E1" activePane="topRight" state="frozen"/>
      <selection pane="topRight"/>
    </sheetView>
  </sheetViews>
  <sheetFormatPr defaultRowHeight="14.4" x14ac:dyDescent="0.3"/>
  <cols>
    <col min="1" max="1" width="27.88671875" style="33" customWidth="1"/>
    <col min="2" max="2" width="15.33203125" style="34" customWidth="1"/>
    <col min="3" max="4" width="14.33203125" style="34" customWidth="1"/>
    <col min="5" max="5" width="13.5546875" style="10" bestFit="1" customWidth="1"/>
    <col min="6" max="6" width="14.88671875" style="10" customWidth="1"/>
    <col min="7" max="7" width="11.5546875" style="10" bestFit="1" customWidth="1"/>
    <col min="8" max="8" width="13.5546875" style="10" customWidth="1"/>
    <col min="9" max="9" width="13.33203125" style="10" bestFit="1" customWidth="1"/>
    <col min="10" max="10" width="11.5546875" style="10" customWidth="1"/>
    <col min="11" max="11" width="12.33203125" style="10" customWidth="1"/>
  </cols>
  <sheetData>
    <row r="1" spans="1:12" s="10" customFormat="1" ht="45" x14ac:dyDescent="0.25">
      <c r="A1" s="35" t="s">
        <v>72</v>
      </c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7" t="s">
        <v>6</v>
      </c>
      <c r="I1" s="8" t="s">
        <v>7</v>
      </c>
      <c r="J1" s="9" t="s">
        <v>8</v>
      </c>
      <c r="K1" s="3" t="s">
        <v>9</v>
      </c>
    </row>
    <row r="2" spans="1:12" ht="15" x14ac:dyDescent="0.25">
      <c r="A2" s="11" t="s">
        <v>10</v>
      </c>
      <c r="B2" s="13">
        <v>43525</v>
      </c>
      <c r="C2" s="13">
        <v>43480</v>
      </c>
      <c r="D2" s="13" t="s">
        <v>11</v>
      </c>
      <c r="E2" s="36">
        <v>43770</v>
      </c>
      <c r="F2" s="36">
        <v>43770</v>
      </c>
      <c r="G2" s="36">
        <v>43586</v>
      </c>
      <c r="H2" s="36">
        <v>43770</v>
      </c>
      <c r="I2" s="36">
        <v>43876</v>
      </c>
      <c r="J2" s="36">
        <v>43770</v>
      </c>
      <c r="K2" s="36">
        <v>43770</v>
      </c>
    </row>
    <row r="3" spans="1:12" ht="15" x14ac:dyDescent="0.25">
      <c r="A3" s="11" t="s">
        <v>12</v>
      </c>
      <c r="B3" s="12"/>
      <c r="C3" s="12"/>
      <c r="D3" s="12"/>
      <c r="E3" s="37">
        <v>43860</v>
      </c>
      <c r="F3" s="38">
        <v>43889</v>
      </c>
      <c r="G3" s="37"/>
      <c r="H3" s="39"/>
      <c r="I3" s="37" t="s">
        <v>74</v>
      </c>
      <c r="J3" s="39"/>
      <c r="K3" s="37">
        <v>43814</v>
      </c>
    </row>
    <row r="4" spans="1:12" s="17" customFormat="1" ht="15" x14ac:dyDescent="0.25">
      <c r="A4" s="14" t="s">
        <v>13</v>
      </c>
      <c r="B4" s="16">
        <v>50</v>
      </c>
      <c r="C4" s="16">
        <v>65</v>
      </c>
      <c r="D4" s="16">
        <v>38</v>
      </c>
      <c r="E4" s="19">
        <v>35</v>
      </c>
      <c r="F4" s="19">
        <v>35</v>
      </c>
      <c r="G4" s="19">
        <v>30</v>
      </c>
      <c r="H4" s="19">
        <v>30</v>
      </c>
      <c r="I4" s="19">
        <v>30</v>
      </c>
      <c r="J4" s="19" t="s">
        <v>14</v>
      </c>
      <c r="K4" s="19">
        <v>50</v>
      </c>
    </row>
    <row r="5" spans="1:12" s="17" customFormat="1" ht="30" x14ac:dyDescent="0.25">
      <c r="A5" s="14" t="s">
        <v>15</v>
      </c>
      <c r="B5" s="15" t="s">
        <v>16</v>
      </c>
      <c r="C5" s="16" t="s">
        <v>16</v>
      </c>
      <c r="D5" s="16"/>
      <c r="E5" s="18" t="s">
        <v>17</v>
      </c>
      <c r="F5" s="18" t="s">
        <v>17</v>
      </c>
      <c r="G5" s="19" t="s">
        <v>16</v>
      </c>
      <c r="H5" s="19"/>
      <c r="I5" s="19" t="s">
        <v>16</v>
      </c>
      <c r="J5" s="18" t="s">
        <v>17</v>
      </c>
      <c r="K5" s="18" t="s">
        <v>17</v>
      </c>
    </row>
    <row r="6" spans="1:12" s="17" customFormat="1" ht="15" x14ac:dyDescent="0.25">
      <c r="A6" s="14" t="s">
        <v>18</v>
      </c>
      <c r="B6" s="20">
        <v>43525</v>
      </c>
      <c r="C6" s="21">
        <v>43419</v>
      </c>
      <c r="D6" s="21">
        <v>43497</v>
      </c>
      <c r="E6" s="40">
        <v>43770</v>
      </c>
      <c r="F6" s="41">
        <v>43814</v>
      </c>
      <c r="G6" s="41"/>
      <c r="H6" s="41">
        <v>43831</v>
      </c>
      <c r="I6" s="41">
        <v>43831</v>
      </c>
      <c r="J6" s="40">
        <v>43876</v>
      </c>
      <c r="K6" s="40">
        <v>43770</v>
      </c>
    </row>
    <row r="7" spans="1:12" s="17" customFormat="1" ht="30" x14ac:dyDescent="0.25">
      <c r="A7" s="14" t="s">
        <v>19</v>
      </c>
      <c r="B7" s="15"/>
      <c r="C7" s="16"/>
      <c r="D7" s="16"/>
      <c r="E7" s="19"/>
      <c r="F7" s="19"/>
      <c r="G7" s="19"/>
      <c r="H7" s="19"/>
      <c r="I7" s="19"/>
      <c r="J7" s="19"/>
      <c r="K7" s="19"/>
    </row>
    <row r="8" spans="1:12" ht="15" x14ac:dyDescent="0.25">
      <c r="A8" s="11" t="s">
        <v>20</v>
      </c>
      <c r="B8" s="12"/>
      <c r="C8" s="12" t="s">
        <v>21</v>
      </c>
      <c r="D8" s="12">
        <v>3.54</v>
      </c>
      <c r="E8" s="39" t="s">
        <v>22</v>
      </c>
      <c r="F8" s="39" t="s">
        <v>23</v>
      </c>
      <c r="G8" s="39" t="s">
        <v>24</v>
      </c>
      <c r="H8" s="39" t="s">
        <v>79</v>
      </c>
      <c r="I8" s="42" t="s">
        <v>25</v>
      </c>
      <c r="J8" s="39" t="s">
        <v>78</v>
      </c>
      <c r="K8" s="39">
        <v>3.4</v>
      </c>
    </row>
    <row r="9" spans="1:12" ht="15" x14ac:dyDescent="0.25">
      <c r="A9" s="11" t="s">
        <v>26</v>
      </c>
      <c r="B9" s="12"/>
      <c r="C9" s="12"/>
      <c r="D9" s="12"/>
      <c r="E9" s="39" t="s">
        <v>27</v>
      </c>
      <c r="F9" s="39" t="s">
        <v>28</v>
      </c>
      <c r="G9" s="39" t="s">
        <v>29</v>
      </c>
      <c r="H9" s="39" t="s">
        <v>80</v>
      </c>
      <c r="I9" s="39" t="s">
        <v>30</v>
      </c>
      <c r="J9" s="39"/>
      <c r="K9" s="39"/>
    </row>
    <row r="10" spans="1:12" ht="15" x14ac:dyDescent="0.25">
      <c r="A10" s="11" t="s">
        <v>31</v>
      </c>
      <c r="B10" s="12" t="s">
        <v>32</v>
      </c>
      <c r="C10" s="12" t="s">
        <v>33</v>
      </c>
      <c r="D10" s="12" t="s">
        <v>34</v>
      </c>
      <c r="E10" s="39" t="s">
        <v>70</v>
      </c>
      <c r="F10" s="39" t="s">
        <v>73</v>
      </c>
      <c r="G10" s="39" t="s">
        <v>36</v>
      </c>
      <c r="H10" s="39" t="s">
        <v>81</v>
      </c>
      <c r="I10" s="42" t="s">
        <v>75</v>
      </c>
      <c r="J10" s="39" t="s">
        <v>37</v>
      </c>
      <c r="K10" s="39" t="s">
        <v>35</v>
      </c>
    </row>
    <row r="11" spans="1:12" ht="15" x14ac:dyDescent="0.25">
      <c r="A11" s="11" t="s">
        <v>38</v>
      </c>
      <c r="B11" s="12"/>
      <c r="C11" s="12"/>
      <c r="D11" s="12"/>
      <c r="E11" s="39" t="s">
        <v>71</v>
      </c>
      <c r="F11" s="39" t="s">
        <v>39</v>
      </c>
      <c r="G11" s="39" t="s">
        <v>40</v>
      </c>
      <c r="H11" s="39" t="s">
        <v>82</v>
      </c>
      <c r="I11" s="42" t="s">
        <v>76</v>
      </c>
      <c r="J11" s="39"/>
      <c r="K11" s="39"/>
    </row>
    <row r="12" spans="1:12" ht="15" x14ac:dyDescent="0.25">
      <c r="A12" s="11" t="s">
        <v>41</v>
      </c>
      <c r="B12" s="12" t="s">
        <v>42</v>
      </c>
      <c r="C12" s="12" t="s">
        <v>43</v>
      </c>
      <c r="D12" s="12" t="s">
        <v>44</v>
      </c>
      <c r="E12" s="39" t="s">
        <v>46</v>
      </c>
      <c r="F12" s="39" t="s">
        <v>47</v>
      </c>
      <c r="G12" s="39" t="s">
        <v>48</v>
      </c>
      <c r="H12" s="39" t="s">
        <v>83</v>
      </c>
      <c r="I12" s="42" t="s">
        <v>77</v>
      </c>
      <c r="J12" s="39" t="s">
        <v>49</v>
      </c>
      <c r="K12" s="39" t="s">
        <v>45</v>
      </c>
    </row>
    <row r="13" spans="1:12" ht="15" x14ac:dyDescent="0.25">
      <c r="A13" s="11" t="s">
        <v>50</v>
      </c>
      <c r="B13" s="12"/>
      <c r="C13" s="12"/>
      <c r="D13" s="12"/>
      <c r="E13" s="39" t="s">
        <v>51</v>
      </c>
      <c r="F13" s="39" t="s">
        <v>46</v>
      </c>
      <c r="G13" s="39" t="s">
        <v>52</v>
      </c>
      <c r="H13" s="39" t="s">
        <v>84</v>
      </c>
      <c r="I13" s="42" t="s">
        <v>53</v>
      </c>
      <c r="J13" s="39"/>
      <c r="K13" s="39"/>
    </row>
    <row r="14" spans="1:12" ht="15" x14ac:dyDescent="0.25">
      <c r="A14" s="11" t="s">
        <v>54</v>
      </c>
      <c r="B14" s="16">
        <v>21786</v>
      </c>
      <c r="C14" s="16">
        <v>46422</v>
      </c>
      <c r="D14" s="16">
        <f>12496*2</f>
        <v>24992</v>
      </c>
      <c r="E14" s="19">
        <v>6516</v>
      </c>
      <c r="F14" s="19">
        <v>6380</v>
      </c>
      <c r="G14" s="19">
        <v>6379</v>
      </c>
      <c r="H14" s="19">
        <v>6410</v>
      </c>
      <c r="I14" s="43">
        <v>6381</v>
      </c>
      <c r="J14" s="44">
        <v>47270</v>
      </c>
      <c r="K14" s="44">
        <v>51700</v>
      </c>
      <c r="L14" s="22"/>
    </row>
    <row r="15" spans="1:12" ht="15" x14ac:dyDescent="0.25">
      <c r="A15" s="11" t="s">
        <v>55</v>
      </c>
      <c r="B15" s="16">
        <v>11204</v>
      </c>
      <c r="C15" s="16">
        <v>12021</v>
      </c>
      <c r="D15" s="16">
        <f>5050*2</f>
        <v>10100</v>
      </c>
      <c r="E15" s="19">
        <v>6680</v>
      </c>
      <c r="F15" s="19">
        <v>5750</v>
      </c>
      <c r="G15" s="19">
        <v>10010</v>
      </c>
      <c r="H15" s="19">
        <v>11836</v>
      </c>
      <c r="I15" s="43">
        <v>8238</v>
      </c>
      <c r="J15" s="44">
        <v>8470</v>
      </c>
      <c r="K15" s="44">
        <v>14500</v>
      </c>
      <c r="L15" s="23"/>
    </row>
    <row r="16" spans="1:12" ht="15" x14ac:dyDescent="0.25">
      <c r="A16" s="11" t="s">
        <v>56</v>
      </c>
      <c r="B16" s="16"/>
      <c r="C16" s="16">
        <v>255</v>
      </c>
      <c r="D16" s="16"/>
      <c r="E16" s="19"/>
      <c r="F16" s="19"/>
      <c r="G16" s="19"/>
      <c r="H16" s="19"/>
      <c r="I16" s="43"/>
      <c r="J16" s="44"/>
      <c r="K16" s="44"/>
    </row>
    <row r="17" spans="1:11" ht="15" x14ac:dyDescent="0.25">
      <c r="A17" s="11" t="s">
        <v>57</v>
      </c>
      <c r="B17" s="16" t="s">
        <v>58</v>
      </c>
      <c r="C17" s="16">
        <v>4540</v>
      </c>
      <c r="D17" s="16"/>
      <c r="E17" s="19">
        <v>4396</v>
      </c>
      <c r="F17" s="19">
        <v>4470</v>
      </c>
      <c r="G17" s="19"/>
      <c r="H17" s="19" t="s">
        <v>58</v>
      </c>
      <c r="I17" s="43">
        <v>3712</v>
      </c>
      <c r="J17" s="44">
        <v>5726</v>
      </c>
      <c r="K17" s="44"/>
    </row>
    <row r="18" spans="1:11" ht="15" x14ac:dyDescent="0.25">
      <c r="A18" s="11" t="s">
        <v>59</v>
      </c>
      <c r="B18" s="16"/>
      <c r="C18" s="16">
        <v>1506</v>
      </c>
      <c r="D18" s="16">
        <v>1851</v>
      </c>
      <c r="E18" s="19">
        <v>1246</v>
      </c>
      <c r="F18" s="19">
        <v>1110</v>
      </c>
      <c r="G18" s="19">
        <v>1866</v>
      </c>
      <c r="H18" s="19"/>
      <c r="I18" s="43">
        <v>2172</v>
      </c>
      <c r="J18" s="44"/>
      <c r="K18" s="44">
        <v>1460</v>
      </c>
    </row>
    <row r="19" spans="1:11" ht="15" x14ac:dyDescent="0.25">
      <c r="A19" s="11" t="s">
        <v>60</v>
      </c>
      <c r="B19" s="16"/>
      <c r="C19" s="16">
        <v>1359</v>
      </c>
      <c r="D19" s="16"/>
      <c r="E19" s="19">
        <v>3600</v>
      </c>
      <c r="F19" s="19">
        <v>420</v>
      </c>
      <c r="G19" s="19">
        <v>3104</v>
      </c>
      <c r="H19" s="19">
        <v>4100</v>
      </c>
      <c r="I19" s="43">
        <v>5210</v>
      </c>
      <c r="J19" s="44"/>
      <c r="K19" s="44">
        <v>1700</v>
      </c>
    </row>
    <row r="20" spans="1:11" ht="15" x14ac:dyDescent="0.25">
      <c r="A20" s="11" t="s">
        <v>61</v>
      </c>
      <c r="B20" s="16">
        <v>1350</v>
      </c>
      <c r="C20" s="16">
        <v>1200</v>
      </c>
      <c r="D20" s="16">
        <f>725*2</f>
        <v>1450</v>
      </c>
      <c r="E20" s="19">
        <v>1000</v>
      </c>
      <c r="F20" s="19">
        <v>850</v>
      </c>
      <c r="G20" s="19">
        <v>1200</v>
      </c>
      <c r="H20" s="19">
        <v>1100</v>
      </c>
      <c r="I20" s="43">
        <v>1248</v>
      </c>
      <c r="J20" s="44"/>
      <c r="K20" s="44">
        <v>716</v>
      </c>
    </row>
    <row r="21" spans="1:11" s="27" customFormat="1" ht="15" x14ac:dyDescent="0.25">
      <c r="A21" s="24" t="s">
        <v>62</v>
      </c>
      <c r="B21" s="26">
        <f>SUM(B14:B20)</f>
        <v>34340</v>
      </c>
      <c r="C21" s="26">
        <f>SUM(C14:C20)</f>
        <v>67303</v>
      </c>
      <c r="D21" s="26">
        <f>SUM(D14:D20)</f>
        <v>38393</v>
      </c>
      <c r="E21" s="45">
        <f>SUM(E14:E20)</f>
        <v>23438</v>
      </c>
      <c r="F21" s="45">
        <f t="shared" ref="F21:K21" si="0">SUM(F14:F20)</f>
        <v>18980</v>
      </c>
      <c r="G21" s="45">
        <f t="shared" si="0"/>
        <v>22559</v>
      </c>
      <c r="H21" s="45">
        <f t="shared" si="0"/>
        <v>23446</v>
      </c>
      <c r="I21" s="45">
        <f t="shared" si="0"/>
        <v>26961</v>
      </c>
      <c r="J21" s="45">
        <f t="shared" si="0"/>
        <v>61466</v>
      </c>
      <c r="K21" s="45">
        <f t="shared" si="0"/>
        <v>70076</v>
      </c>
    </row>
    <row r="22" spans="1:11" ht="15" x14ac:dyDescent="0.25">
      <c r="A22" s="28" t="s">
        <v>63</v>
      </c>
      <c r="B22" s="12" t="s">
        <v>64</v>
      </c>
      <c r="C22" s="12" t="s">
        <v>64</v>
      </c>
      <c r="D22" s="12" t="s">
        <v>64</v>
      </c>
      <c r="E22" s="39" t="s">
        <v>65</v>
      </c>
      <c r="F22" s="39" t="s">
        <v>65</v>
      </c>
      <c r="G22" s="39" t="s">
        <v>65</v>
      </c>
      <c r="H22" s="39" t="s">
        <v>65</v>
      </c>
      <c r="I22" s="39" t="s">
        <v>65</v>
      </c>
      <c r="J22" s="39" t="s">
        <v>65</v>
      </c>
      <c r="K22" s="39" t="s">
        <v>65</v>
      </c>
    </row>
    <row r="23" spans="1:11" ht="58.5" customHeight="1" x14ac:dyDescent="0.25">
      <c r="A23" s="29" t="s">
        <v>66</v>
      </c>
      <c r="B23" s="12"/>
      <c r="C23" s="12"/>
      <c r="D23" s="12"/>
      <c r="E23" s="30">
        <f>E14+300</f>
        <v>6816</v>
      </c>
      <c r="F23" s="30">
        <f t="shared" ref="F23:I23" si="1">F14+300</f>
        <v>6680</v>
      </c>
      <c r="G23" s="30">
        <f t="shared" si="1"/>
        <v>6679</v>
      </c>
      <c r="H23" s="30">
        <f t="shared" si="1"/>
        <v>6710</v>
      </c>
      <c r="I23" s="30">
        <f t="shared" si="1"/>
        <v>6681</v>
      </c>
      <c r="J23" s="19">
        <f>211*15</f>
        <v>3165</v>
      </c>
      <c r="K23" s="19">
        <f>211*15</f>
        <v>3165</v>
      </c>
    </row>
    <row r="24" spans="1:11" s="27" customFormat="1" ht="28.8" x14ac:dyDescent="0.3">
      <c r="A24" s="29" t="s">
        <v>67</v>
      </c>
      <c r="B24" s="25"/>
      <c r="C24" s="31"/>
      <c r="D24" s="31"/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/>
      <c r="K24" s="46"/>
    </row>
    <row r="25" spans="1:11" s="27" customFormat="1" ht="43.2" x14ac:dyDescent="0.3">
      <c r="A25" s="29" t="s">
        <v>68</v>
      </c>
      <c r="B25" s="25"/>
      <c r="C25" s="31"/>
      <c r="D25" s="31"/>
      <c r="E25" s="32">
        <f>E14*0.75</f>
        <v>4887</v>
      </c>
      <c r="F25" s="32">
        <f t="shared" ref="F25:I25" si="2">F14*0.75</f>
        <v>4785</v>
      </c>
      <c r="G25" s="32">
        <f t="shared" si="2"/>
        <v>4784.25</v>
      </c>
      <c r="H25" s="32">
        <f t="shared" si="2"/>
        <v>4807.5</v>
      </c>
      <c r="I25" s="32">
        <f t="shared" si="2"/>
        <v>4785.75</v>
      </c>
      <c r="J25" s="32">
        <f>158*15</f>
        <v>2370</v>
      </c>
      <c r="K25" s="32">
        <f>158*15</f>
        <v>2370</v>
      </c>
    </row>
    <row r="26" spans="1:11" s="27" customFormat="1" ht="28.8" x14ac:dyDescent="0.3">
      <c r="A26" s="29" t="s">
        <v>69</v>
      </c>
      <c r="B26" s="25"/>
      <c r="C26" s="25"/>
      <c r="D26" s="25"/>
      <c r="E26" s="46">
        <f t="shared" ref="E26:F26" si="3">E14-E25</f>
        <v>1629</v>
      </c>
      <c r="F26" s="46">
        <f t="shared" si="3"/>
        <v>1595</v>
      </c>
      <c r="G26" s="46">
        <f>G14-G25</f>
        <v>1594.75</v>
      </c>
      <c r="H26" s="46">
        <f t="shared" ref="H26:I26" si="4">H14-H25</f>
        <v>1602.5</v>
      </c>
      <c r="I26" s="46">
        <f t="shared" si="4"/>
        <v>1595.25</v>
      </c>
      <c r="J26" s="46"/>
      <c r="K26" s="46"/>
    </row>
    <row r="27" spans="1:11" x14ac:dyDescent="0.3">
      <c r="E27" s="47"/>
    </row>
    <row r="28" spans="1:11" x14ac:dyDescent="0.3">
      <c r="E28" s="47"/>
    </row>
  </sheetData>
  <printOptions horizontalCentered="1" verticalCentered="1"/>
  <pageMargins left="0.7" right="0.7" top="0.25" bottom="0.5" header="0.05" footer="0.3"/>
  <pageSetup orientation="landscape" horizontalDpi="0" verticalDpi="0" r:id="rId1"/>
  <headerFooter>
    <oddFooter>&amp;C&amp;"-,Bold Italic"**Estimates Only, Acutal numbers may vary**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Julie</cp:lastModifiedBy>
  <cp:lastPrinted>2019-11-13T01:21:09Z</cp:lastPrinted>
  <dcterms:created xsi:type="dcterms:W3CDTF">2019-08-28T13:32:13Z</dcterms:created>
  <dcterms:modified xsi:type="dcterms:W3CDTF">2019-11-13T20:44:18Z</dcterms:modified>
</cp:coreProperties>
</file>