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5480" windowHeight="11640" activeTab="0"/>
  </bookViews>
  <sheets>
    <sheet name="INSTRUCTIONS" sheetId="1" r:id="rId1"/>
    <sheet name="BLANK-FILLIN" sheetId="2" r:id="rId2"/>
    <sheet name="EXAMPLE" sheetId="3" r:id="rId3"/>
    <sheet name="CALCULATIONS" sheetId="4" r:id="rId4"/>
  </sheets>
  <definedNames>
    <definedName name="M">'CALCULATIONS'!$M$1</definedName>
  </definedNames>
  <calcPr fullCalcOnLoad="1"/>
</workbook>
</file>

<file path=xl/sharedStrings.xml><?xml version="1.0" encoding="utf-8"?>
<sst xmlns="http://schemas.openxmlformats.org/spreadsheetml/2006/main" count="304" uniqueCount="142">
  <si>
    <t>WHAT &amp; HOW TO ENTER REQUIRED INFORMATION</t>
  </si>
  <si>
    <t>Your Lab's "TEST NUMBER" (What you use to order test on your LIS)</t>
  </si>
  <si>
    <t>EXAMPLE LAB</t>
  </si>
  <si>
    <t>Cost/hour of Testing personnel performing analyses.</t>
  </si>
  <si>
    <t>To make and name all these files, simply "DUPLICATE" the master file and "rename" the</t>
  </si>
  <si>
    <t>duplicate to match the department. Then simply choose the department file on which</t>
  </si>
  <si>
    <t>Manufacturer of Kit, Reagent…(I.e. Sigma™, BMD™, Beckman-Coulter®…)</t>
  </si>
  <si>
    <t>DEPT:</t>
  </si>
  <si>
    <t>you wish to work and enter the data onto the "CALCULATIONS" worksheet.</t>
  </si>
  <si>
    <t>Always maintain a BLANK or multiple BLANKS for Departments which may be added</t>
  </si>
  <si>
    <t>later or to support current departments which may grow to exceed 30 tests (limit).</t>
  </si>
  <si>
    <t>BETA HCG (QUANT)</t>
  </si>
  <si>
    <t>ABBOTT</t>
  </si>
  <si>
    <t>CA-125</t>
  </si>
  <si>
    <t>INCSTAR</t>
  </si>
  <si>
    <t>CEA</t>
  </si>
  <si>
    <t>CORTISOL</t>
  </si>
  <si>
    <t>KALLES</t>
  </si>
  <si>
    <t>DHEA-S</t>
  </si>
  <si>
    <t>DIGOXIN</t>
  </si>
  <si>
    <t>In order to calculate the profit per test and profit per month it is necessary to fill-in the</t>
  </si>
  <si>
    <t>located on the (above) headers of each column:</t>
  </si>
  <si>
    <t>$/TEST:</t>
  </si>
  <si>
    <t>KIT MANU:</t>
  </si>
  <si>
    <t>CAT#:</t>
  </si>
  <si>
    <t>CPT-4 CODE:</t>
  </si>
  <si>
    <t>T4 (RIA)</t>
  </si>
  <si>
    <t>TESTOSTERONE, TOTAL</t>
  </si>
  <si>
    <t>TSH (HIGH SENSITIVITY)</t>
  </si>
  <si>
    <t>VITAMIN B-12</t>
  </si>
  <si>
    <t>LAB</t>
  </si>
  <si>
    <t>LAB NAME:</t>
  </si>
  <si>
    <t>AVE TECH $/HOUR:</t>
  </si>
  <si>
    <t>Average PROFIT per test performed:</t>
  </si>
  <si>
    <t>There is a series of "TABS" at bottom of screen. You are on the "INSTRUCTIONS" tab now.</t>
  </si>
  <si>
    <t>CTRL $'s/RUN:</t>
  </si>
  <si>
    <t>T-TIME (MIN):</t>
  </si>
  <si>
    <t>SING/DUP (1/2):</t>
  </si>
  <si>
    <t>$/KIT:</t>
  </si>
  <si>
    <t>Example Laboratory</t>
  </si>
  <si>
    <t>Saving &amp; Finding Your Files</t>
  </si>
  <si>
    <t>These files must be carefully saved. We recommend that you set up a FOLDER in which</t>
  </si>
  <si>
    <t>CPT-4</t>
  </si>
  <si>
    <t>CODE</t>
  </si>
  <si>
    <t>M-CAL</t>
  </si>
  <si>
    <t>REIM $</t>
  </si>
  <si>
    <t>PROFIT</t>
  </si>
  <si>
    <t>$'s</t>
  </si>
  <si>
    <t>DONE</t>
  </si>
  <si>
    <t>PER MO</t>
  </si>
  <si>
    <t>Monthly Totals:</t>
  </si>
  <si>
    <t>you have all of your files labeled by DEPARTMENT. If you have more than thirty (&gt;30)</t>
  </si>
  <si>
    <t>analytes in a department, you should label the files accordingly (I.e. Chem-1 &amp; Chem-2).</t>
  </si>
  <si>
    <t>LAB TEST#:</t>
  </si>
  <si>
    <t>TEST NAME:</t>
  </si>
  <si>
    <t>TESTS/KIT:</t>
  </si>
  <si>
    <t>Number of times this analyte was performed in an average month</t>
  </si>
  <si>
    <t>Lastly, this software takes all of the entered information and automatically calculates</t>
  </si>
  <si>
    <t>a.</t>
  </si>
  <si>
    <t>Total number of tests performed (on worksheet) in a month</t>
  </si>
  <si>
    <t>b.</t>
  </si>
  <si>
    <t>Total revenue generated in a month for all tests performed (on worksheet)</t>
  </si>
  <si>
    <t>c.</t>
  </si>
  <si>
    <t>If you have &gt;30 then you will need to make copies and name them appropriately…</t>
  </si>
  <si>
    <t>I.e. AUTOCHEM-1, AUTOCHEM2, and AUTOCHEM3 will yield 90 item capability.</t>
  </si>
  <si>
    <t>Suggestion: Make a printout of the "EXAMPLE" form as this will guide you.</t>
  </si>
  <si>
    <t>Hematology, Chemistry, EIA…something to identify department</t>
  </si>
  <si>
    <t>Your lab name (I.e. COLTCO REF LAB)</t>
  </si>
  <si>
    <t>These instructions are always available to you by simply clicking on the tab.</t>
  </si>
  <si>
    <t>The "BLANK-FILLIN" form is for gathering and documenting the information you will</t>
  </si>
  <si>
    <t>require for each department. Remember that there is a limit of thirty [30] items per page.</t>
  </si>
  <si>
    <t>Test Name (All tests performed within this department)</t>
  </si>
  <si>
    <t>How much Tech time is involved for each run performed (in minutes…I.e. 5.0, 0.5, 10.0)</t>
  </si>
  <si>
    <t>Print out a "BLANK-FILLIN" form and make several copies as you will require at least one</t>
  </si>
  <si>
    <t>[1] form per individual department depending on the number of analytes performed</t>
  </si>
  <si>
    <t>within each department.</t>
  </si>
  <si>
    <t>HIV</t>
  </si>
  <si>
    <t>CTR/STD/RUN:</t>
  </si>
  <si>
    <t>PT's/RUN:</t>
  </si>
  <si>
    <t>Utilizing one [1] BLANK-FILLIN form at a time, fill in the required information going from</t>
  </si>
  <si>
    <t>left to right for each analyte tested within the specific department:</t>
  </si>
  <si>
    <t>How many CONTROLS and STANDARDS are used for each test run performed</t>
  </si>
  <si>
    <t>Average number of patient specimens performed each time this test is performed</t>
  </si>
  <si>
    <t>Cost of CONTROL MATERIAL used per run</t>
  </si>
  <si>
    <t>Cholesterol</t>
  </si>
  <si>
    <t>M-C</t>
  </si>
  <si>
    <t>The above will allow the lab to scientifically calculate the actual CPRT (Cost Per Reportable Test). This software also offers other important management information such as actual profit/test based on current Medi-Cal reimbursement rates and the profit/month based upon reimbursement and the number of tests performed per month. This procedure follows on next page.</t>
  </si>
  <si>
    <t>If test performed in single, use "1". If done in duplicate (RIA), use "2."</t>
  </si>
  <si>
    <t>What each test kit, box, reagent pack costs per unit purchased ($100, $58.45, $456.75)</t>
  </si>
  <si>
    <t>remainder of the worksheet for each of the analytes utilizing the requested information</t>
  </si>
  <si>
    <t>Per manufacturer, how many tests contained within each unit of Kit purchased</t>
  </si>
  <si>
    <t>M-CAL REIM$:</t>
  </si>
  <si>
    <t>PROFIT$'s:</t>
  </si>
  <si>
    <t>DONE PER MONTH:</t>
  </si>
  <si>
    <t>PROFIT PER MONTH:</t>
  </si>
  <si>
    <t>AUTOMATICALLY CALCULATED by the software based on info previously entered</t>
  </si>
  <si>
    <t>INDIVIDUAL TEST COST INCLUDES $0.03 PER TEST FOR DISPOSABLES + 8.25% Tax + $5.00 Shipping/Kit</t>
  </si>
  <si>
    <t>#</t>
  </si>
  <si>
    <t>CTRL $'s</t>
  </si>
  <si>
    <t>PT's/</t>
  </si>
  <si>
    <t>TESTS/</t>
  </si>
  <si>
    <t>CTR-STD/</t>
  </si>
  <si>
    <t>T-TIME</t>
  </si>
  <si>
    <t>SING/DUP</t>
  </si>
  <si>
    <t>KIT</t>
  </si>
  <si>
    <t>TEST#</t>
  </si>
  <si>
    <t>TEST NAME</t>
  </si>
  <si>
    <t>$/KIT</t>
  </si>
  <si>
    <t>RUN</t>
  </si>
  <si>
    <t>(MIN)</t>
  </si>
  <si>
    <t>(1/2)</t>
  </si>
  <si>
    <t>$/TEST</t>
  </si>
  <si>
    <t>MANU.</t>
  </si>
  <si>
    <t>CAT #</t>
  </si>
  <si>
    <t>BETA HCG (QUAL)</t>
  </si>
  <si>
    <t xml:space="preserve"> </t>
  </si>
  <si>
    <t>HYBRI</t>
  </si>
  <si>
    <t>Catalog number you utilize to order product</t>
  </si>
  <si>
    <t>B/D</t>
  </si>
  <si>
    <t>Test code utilized to bill MediCare, MediCal, other insurances…</t>
  </si>
  <si>
    <t>Reimbursement dollars paid by Medi-Cal</t>
  </si>
  <si>
    <t>ESTRADIOL (E2)</t>
  </si>
  <si>
    <t>DPC</t>
  </si>
  <si>
    <t>ESTROGEN, TOTAL</t>
  </si>
  <si>
    <t>ICN</t>
  </si>
  <si>
    <t>FERRITIN</t>
  </si>
  <si>
    <t>FOLIC ACID</t>
  </si>
  <si>
    <t>FSH</t>
  </si>
  <si>
    <t>HEP B-SUR AB</t>
  </si>
  <si>
    <t>9006-24</t>
  </si>
  <si>
    <t>HEP B-SUR AG</t>
  </si>
  <si>
    <t>1235-24</t>
  </si>
  <si>
    <t>LEUTINIZING HORMONE</t>
  </si>
  <si>
    <t>PREGNANCY (QUAL)</t>
  </si>
  <si>
    <t>PROGESTERONE</t>
  </si>
  <si>
    <t>PROLACTIN</t>
  </si>
  <si>
    <t>PSA</t>
  </si>
  <si>
    <t>2245-66</t>
  </si>
  <si>
    <t>T3 (RIA)</t>
  </si>
  <si>
    <t>T3-UPTAKE</t>
  </si>
  <si>
    <t>Average revenue generated per test performed (on worksheet) in a month</t>
  </si>
  <si>
    <t>EIA/ELISA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</si>
</sst>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0">
    <font>
      <sz val="10"/>
      <name val="Helvetica"/>
      <family val="0"/>
    </font>
    <font>
      <sz val="11"/>
      <color indexed="8"/>
      <name val="Calibri"/>
      <family val="2"/>
    </font>
    <font>
      <b/>
      <sz val="10"/>
      <name val="Helvetica"/>
      <family val="0"/>
    </font>
    <font>
      <b/>
      <i/>
      <sz val="10"/>
      <name val="Helvetica"/>
      <family val="0"/>
    </font>
    <font>
      <b/>
      <sz val="9"/>
      <color indexed="9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8"/>
      <name val="Helvetica"/>
      <family val="0"/>
    </font>
    <font>
      <sz val="14"/>
      <name val="Helvetica"/>
      <family val="0"/>
    </font>
    <font>
      <b/>
      <sz val="12"/>
      <name val="Helvetica"/>
      <family val="0"/>
    </font>
    <font>
      <b/>
      <i/>
      <sz val="12"/>
      <name val="Helvetica"/>
      <family val="0"/>
    </font>
    <font>
      <b/>
      <i/>
      <sz val="12"/>
      <color indexed="10"/>
      <name val="Helvetica"/>
      <family val="0"/>
    </font>
    <font>
      <b/>
      <i/>
      <sz val="24"/>
      <color indexed="10"/>
      <name val="Helvetica"/>
      <family val="0"/>
    </font>
    <font>
      <b/>
      <sz val="12"/>
      <color indexed="10"/>
      <name val="Helvetic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Helvetica"/>
      <family val="0"/>
    </font>
    <font>
      <b/>
      <sz val="72"/>
      <color indexed="9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hair">
        <color indexed="9"/>
      </right>
      <top/>
      <bottom/>
    </border>
    <border>
      <left style="hair">
        <color indexed="9"/>
      </left>
      <right style="hair">
        <color indexed="9"/>
      </right>
      <top/>
      <bottom/>
    </border>
    <border>
      <left style="hair">
        <color indexed="9"/>
      </left>
      <right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>
        <color indexed="9"/>
      </left>
      <right style="hair">
        <color indexed="9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7" fontId="2" fillId="0" borderId="0" xfId="0" applyNumberFormat="1" applyFont="1" applyAlignment="1">
      <alignment horizontal="center"/>
    </xf>
    <xf numFmtId="7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7" fontId="0" fillId="0" borderId="10" xfId="0" applyNumberFormat="1" applyBorder="1" applyAlignment="1">
      <alignment horizontal="center" vertical="center"/>
    </xf>
    <xf numFmtId="7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7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7" fontId="4" fillId="33" borderId="13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7" fontId="5" fillId="34" borderId="10" xfId="0" applyNumberFormat="1" applyFont="1" applyFill="1" applyBorder="1" applyAlignment="1">
      <alignment horizontal="center" vertical="center"/>
    </xf>
    <xf numFmtId="7" fontId="5" fillId="34" borderId="11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164" fontId="7" fillId="34" borderId="0" xfId="0" applyNumberFormat="1" applyFont="1" applyFill="1" applyAlignment="1">
      <alignment/>
    </xf>
    <xf numFmtId="164" fontId="6" fillId="34" borderId="0" xfId="0" applyNumberFormat="1" applyFont="1" applyFill="1" applyAlignment="1">
      <alignment/>
    </xf>
    <xf numFmtId="7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9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right"/>
    </xf>
    <xf numFmtId="0" fontId="5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165" fontId="7" fillId="0" borderId="0" xfId="0" applyNumberFormat="1" applyFont="1" applyAlignment="1">
      <alignment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165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38" borderId="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38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37" borderId="13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7" fontId="4" fillId="36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7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1</xdr:row>
      <xdr:rowOff>180975</xdr:rowOff>
    </xdr:from>
    <xdr:to>
      <xdr:col>14</xdr:col>
      <xdr:colOff>114300</xdr:colOff>
      <xdr:row>7</xdr:row>
      <xdr:rowOff>47625</xdr:rowOff>
    </xdr:to>
    <xdr:sp>
      <xdr:nvSpPr>
        <xdr:cNvPr id="1" name="Line 2"/>
        <xdr:cNvSpPr>
          <a:spLocks/>
        </xdr:cNvSpPr>
      </xdr:nvSpPr>
      <xdr:spPr>
        <a:xfrm flipH="1">
          <a:off x="2781300" y="409575"/>
          <a:ext cx="0" cy="120015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18</xdr:col>
      <xdr:colOff>123825</xdr:colOff>
      <xdr:row>2</xdr:row>
      <xdr:rowOff>0</xdr:rowOff>
    </xdr:from>
    <xdr:to>
      <xdr:col>18</xdr:col>
      <xdr:colOff>123825</xdr:colOff>
      <xdr:row>12</xdr:row>
      <xdr:rowOff>9525</xdr:rowOff>
    </xdr:to>
    <xdr:sp>
      <xdr:nvSpPr>
        <xdr:cNvPr id="2" name="Line 3"/>
        <xdr:cNvSpPr>
          <a:spLocks/>
        </xdr:cNvSpPr>
      </xdr:nvSpPr>
      <xdr:spPr>
        <a:xfrm>
          <a:off x="3552825" y="457200"/>
          <a:ext cx="0" cy="220980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oneCell">
    <xdr:from>
      <xdr:col>21</xdr:col>
      <xdr:colOff>190500</xdr:colOff>
      <xdr:row>40</xdr:row>
      <xdr:rowOff>28575</xdr:rowOff>
    </xdr:from>
    <xdr:to>
      <xdr:col>32</xdr:col>
      <xdr:colOff>114300</xdr:colOff>
      <xdr:row>41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9210675"/>
          <a:ext cx="2019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70</xdr:row>
      <xdr:rowOff>76200</xdr:rowOff>
    </xdr:from>
    <xdr:to>
      <xdr:col>20</xdr:col>
      <xdr:colOff>66675</xdr:colOff>
      <xdr:row>72</xdr:row>
      <xdr:rowOff>66675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5944850"/>
          <a:ext cx="2047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83</xdr:row>
      <xdr:rowOff>0</xdr:rowOff>
    </xdr:from>
    <xdr:to>
      <xdr:col>30</xdr:col>
      <xdr:colOff>28575</xdr:colOff>
      <xdr:row>85</xdr:row>
      <xdr:rowOff>76200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18745200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81</xdr:row>
      <xdr:rowOff>85725</xdr:rowOff>
    </xdr:from>
    <xdr:to>
      <xdr:col>23</xdr:col>
      <xdr:colOff>0</xdr:colOff>
      <xdr:row>87</xdr:row>
      <xdr:rowOff>161925</xdr:rowOff>
    </xdr:to>
    <xdr:grpSp>
      <xdr:nvGrpSpPr>
        <xdr:cNvPr id="6" name="Group 23"/>
        <xdr:cNvGrpSpPr>
          <a:grpSpLocks/>
        </xdr:cNvGrpSpPr>
      </xdr:nvGrpSpPr>
      <xdr:grpSpPr>
        <a:xfrm>
          <a:off x="2971800" y="18373725"/>
          <a:ext cx="1409700" cy="1447800"/>
          <a:chOff x="76" y="1307"/>
          <a:chExt cx="127" cy="96"/>
        </a:xfrm>
        <a:solidFill>
          <a:srgbClr val="FFFFFF"/>
        </a:solidFill>
      </xdr:grpSpPr>
      <xdr:pic>
        <xdr:nvPicPr>
          <xdr:cNvPr id="7" name="Picture 1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6" y="1307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7" y="1338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27" y="1324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26" y="1355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7" y="1370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2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1" y="1310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2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0" y="1371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1" y="1343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142875</xdr:colOff>
      <xdr:row>84</xdr:row>
      <xdr:rowOff>104775</xdr:rowOff>
    </xdr:from>
    <xdr:to>
      <xdr:col>27</xdr:col>
      <xdr:colOff>190500</xdr:colOff>
      <xdr:row>84</xdr:row>
      <xdr:rowOff>104775</xdr:rowOff>
    </xdr:to>
    <xdr:sp>
      <xdr:nvSpPr>
        <xdr:cNvPr id="15" name="Line 24"/>
        <xdr:cNvSpPr>
          <a:spLocks/>
        </xdr:cNvSpPr>
      </xdr:nvSpPr>
      <xdr:spPr>
        <a:xfrm flipH="1" flipV="1">
          <a:off x="4524375" y="19078575"/>
          <a:ext cx="809625" cy="0"/>
        </a:xfrm>
        <a:prstGeom prst="line">
          <a:avLst/>
        </a:prstGeom>
        <a:noFill/>
        <a:ln w="38100" cmpd="sng">
          <a:solidFill>
            <a:srgbClr val="DD0806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81</xdr:row>
      <xdr:rowOff>104775</xdr:rowOff>
    </xdr:from>
    <xdr:to>
      <xdr:col>13</xdr:col>
      <xdr:colOff>85725</xdr:colOff>
      <xdr:row>87</xdr:row>
      <xdr:rowOff>180975</xdr:rowOff>
    </xdr:to>
    <xdr:grpSp>
      <xdr:nvGrpSpPr>
        <xdr:cNvPr id="16" name="Group 25"/>
        <xdr:cNvGrpSpPr>
          <a:grpSpLocks/>
        </xdr:cNvGrpSpPr>
      </xdr:nvGrpSpPr>
      <xdr:grpSpPr>
        <a:xfrm>
          <a:off x="1143000" y="18392775"/>
          <a:ext cx="1419225" cy="1447800"/>
          <a:chOff x="76" y="1307"/>
          <a:chExt cx="127" cy="96"/>
        </a:xfrm>
        <a:solidFill>
          <a:srgbClr val="FFFFFF"/>
        </a:solidFill>
      </xdr:grpSpPr>
      <xdr:pic>
        <xdr:nvPicPr>
          <xdr:cNvPr id="17" name="Picture 2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6" y="1307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2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7" y="1338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27" y="1324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26" y="1355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3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7" y="1370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3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1" y="1310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3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0" y="1371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3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1" y="1343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6</xdr:col>
      <xdr:colOff>0</xdr:colOff>
      <xdr:row>0</xdr:row>
      <xdr:rowOff>152400</xdr:rowOff>
    </xdr:from>
    <xdr:to>
      <xdr:col>25</xdr:col>
      <xdr:colOff>114300</xdr:colOff>
      <xdr:row>2</xdr:row>
      <xdr:rowOff>28575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" y="152400"/>
          <a:ext cx="3733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18</xdr:row>
      <xdr:rowOff>85725</xdr:rowOff>
    </xdr:from>
    <xdr:to>
      <xdr:col>32</xdr:col>
      <xdr:colOff>123825</xdr:colOff>
      <xdr:row>23</xdr:row>
      <xdr:rowOff>123825</xdr:rowOff>
    </xdr:to>
    <xdr:pic>
      <xdr:nvPicPr>
        <xdr:cNvPr id="2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4057650"/>
          <a:ext cx="6029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47</xdr:row>
      <xdr:rowOff>66675</xdr:rowOff>
    </xdr:from>
    <xdr:to>
      <xdr:col>29</xdr:col>
      <xdr:colOff>0</xdr:colOff>
      <xdr:row>52</xdr:row>
      <xdr:rowOff>85725</xdr:rowOff>
    </xdr:to>
    <xdr:pic>
      <xdr:nvPicPr>
        <xdr:cNvPr id="2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10810875"/>
          <a:ext cx="473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6</xdr:row>
      <xdr:rowOff>0</xdr:rowOff>
    </xdr:from>
    <xdr:to>
      <xdr:col>10</xdr:col>
      <xdr:colOff>542925</xdr:colOff>
      <xdr:row>31</xdr:row>
      <xdr:rowOff>152400</xdr:rowOff>
    </xdr:to>
    <xdr:sp>
      <xdr:nvSpPr>
        <xdr:cNvPr id="1" name="WordArt 1"/>
        <xdr:cNvSpPr>
          <a:spLocks/>
        </xdr:cNvSpPr>
      </xdr:nvSpPr>
      <xdr:spPr>
        <a:xfrm rot="5400000">
          <a:off x="6067425" y="990600"/>
          <a:ext cx="419100" cy="4914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CALCULATED BY COMPUTER</a:t>
          </a:r>
        </a:p>
      </xdr:txBody>
    </xdr:sp>
    <xdr:clientData/>
  </xdr:twoCellAnchor>
  <xdr:twoCellAnchor>
    <xdr:from>
      <xdr:col>17</xdr:col>
      <xdr:colOff>76200</xdr:colOff>
      <xdr:row>6</xdr:row>
      <xdr:rowOff>66675</xdr:rowOff>
    </xdr:from>
    <xdr:to>
      <xdr:col>17</xdr:col>
      <xdr:colOff>495300</xdr:colOff>
      <xdr:row>32</xdr:row>
      <xdr:rowOff>19050</xdr:rowOff>
    </xdr:to>
    <xdr:sp>
      <xdr:nvSpPr>
        <xdr:cNvPr id="2" name="WordArt 2"/>
        <xdr:cNvSpPr>
          <a:spLocks/>
        </xdr:cNvSpPr>
      </xdr:nvSpPr>
      <xdr:spPr>
        <a:xfrm rot="5400000">
          <a:off x="9934575" y="1057275"/>
          <a:ext cx="419100" cy="4905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CALCULATED BY COMPUTER</a:t>
          </a:r>
        </a:p>
      </xdr:txBody>
    </xdr:sp>
    <xdr:clientData/>
  </xdr:twoCellAnchor>
  <xdr:twoCellAnchor>
    <xdr:from>
      <xdr:col>15</xdr:col>
      <xdr:colOff>152400</xdr:colOff>
      <xdr:row>6</xdr:row>
      <xdr:rowOff>9525</xdr:rowOff>
    </xdr:from>
    <xdr:to>
      <xdr:col>16</xdr:col>
      <xdr:colOff>0</xdr:colOff>
      <xdr:row>31</xdr:row>
      <xdr:rowOff>161925</xdr:rowOff>
    </xdr:to>
    <xdr:sp>
      <xdr:nvSpPr>
        <xdr:cNvPr id="3" name="WordArt 3"/>
        <xdr:cNvSpPr>
          <a:spLocks/>
        </xdr:cNvSpPr>
      </xdr:nvSpPr>
      <xdr:spPr>
        <a:xfrm rot="5400000">
          <a:off x="8905875" y="1000125"/>
          <a:ext cx="400050" cy="4914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CALCULATED BY COMPUTER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10</xdr:row>
      <xdr:rowOff>19050</xdr:rowOff>
    </xdr:from>
    <xdr:to>
      <xdr:col>13</xdr:col>
      <xdr:colOff>342900</xdr:colOff>
      <xdr:row>17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95525" y="1771650"/>
          <a:ext cx="5695950" cy="1438275"/>
        </a:xfrm>
        <a:prstGeom prst="rect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7200" b="1" i="0" u="none" baseline="0">
              <a:solidFill>
                <a:srgbClr val="FFFFFF"/>
              </a:solidFill>
              <a:latin typeface="Helvetica"/>
              <a:ea typeface="Helvetica"/>
              <a:cs typeface="Helvetica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"/>
  <sheetViews>
    <sheetView showGridLines="0" tabSelected="1" zoomScale="125" zoomScaleNormal="125" zoomScalePageLayoutView="0" workbookViewId="0" topLeftCell="A1">
      <selection activeCell="D83" sqref="D83"/>
    </sheetView>
  </sheetViews>
  <sheetFormatPr defaultColWidth="2.8515625" defaultRowHeight="12.75"/>
  <cols>
    <col min="1" max="16384" width="2.8515625" style="39" customWidth="1"/>
  </cols>
  <sheetData>
    <row r="1" ht="18">
      <c r="A1" s="41"/>
    </row>
    <row r="2" ht="18">
      <c r="A2" s="41" t="s">
        <v>115</v>
      </c>
    </row>
    <row r="3" spans="1:33" ht="18">
      <c r="A3" s="4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ht="17.25">
      <c r="A4" s="41">
        <v>1</v>
      </c>
      <c r="B4" s="40" t="s">
        <v>34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33" ht="17.25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ht="17.25">
      <c r="A6" s="41">
        <v>2</v>
      </c>
      <c r="B6" s="40" t="s">
        <v>68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17.25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 ht="17.25">
      <c r="A8" s="41">
        <v>3</v>
      </c>
      <c r="B8" s="40" t="s">
        <v>69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33" ht="17.25">
      <c r="A9" s="41"/>
      <c r="B9" s="40" t="s">
        <v>70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33" ht="17.25">
      <c r="A10" s="41"/>
      <c r="B10" s="40" t="s">
        <v>63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33" ht="17.25">
      <c r="A11" s="41"/>
      <c r="B11" s="40" t="s">
        <v>64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33" ht="17.25">
      <c r="A12" s="41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 ht="17.25">
      <c r="A13" s="42"/>
      <c r="B13" s="40" t="s">
        <v>65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3" ht="17.25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33" ht="17.25">
      <c r="A15" s="41">
        <v>4</v>
      </c>
      <c r="B15" s="40" t="s">
        <v>73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ht="17.25">
      <c r="A16" s="41"/>
      <c r="B16" s="40" t="s">
        <v>74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ht="17.25">
      <c r="A17" s="41"/>
      <c r="B17" s="40" t="s">
        <v>75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ht="17.25">
      <c r="A18" s="4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1:33" ht="18">
      <c r="A19" s="4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ht="18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ht="18">
      <c r="A21" s="4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ht="18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ht="18">
      <c r="A23" s="4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ht="18.75" thickBot="1">
      <c r="A24" s="4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ht="17.25">
      <c r="A25" s="44">
        <v>5</v>
      </c>
      <c r="B25" s="61" t="s">
        <v>79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2"/>
    </row>
    <row r="26" spans="1:33" ht="17.25">
      <c r="A26" s="47"/>
      <c r="B26" s="52" t="s">
        <v>80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5"/>
    </row>
    <row r="27" spans="1:33" ht="17.25">
      <c r="A27" s="47"/>
      <c r="B27" s="52"/>
      <c r="C27" s="52"/>
      <c r="D27" s="52"/>
      <c r="E27" s="52"/>
      <c r="F27" s="77" t="s">
        <v>0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52"/>
      <c r="AD27" s="52"/>
      <c r="AE27" s="52"/>
      <c r="AF27" s="52"/>
      <c r="AG27" s="55"/>
    </row>
    <row r="28" spans="1:33" ht="42.75" customHeight="1">
      <c r="A28" s="47"/>
      <c r="B28" s="52" t="s">
        <v>115</v>
      </c>
      <c r="C28" s="52"/>
      <c r="D28" s="52"/>
      <c r="E28" s="52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52"/>
      <c r="AD28" s="52"/>
      <c r="AE28" s="52"/>
      <c r="AF28" s="52"/>
      <c r="AG28" s="55"/>
    </row>
    <row r="29" spans="1:33" ht="17.25">
      <c r="A29" s="47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5"/>
    </row>
    <row r="30" spans="1:33" ht="17.25">
      <c r="A30" s="47"/>
      <c r="B30" s="52"/>
      <c r="C30" s="52"/>
      <c r="D30" s="52"/>
      <c r="E30" s="52"/>
      <c r="F30" s="52"/>
      <c r="G30" s="52"/>
      <c r="H30" s="53" t="s">
        <v>7</v>
      </c>
      <c r="I30" s="54" t="s">
        <v>66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5"/>
    </row>
    <row r="31" spans="1:33" ht="17.25">
      <c r="A31" s="47"/>
      <c r="B31" s="52"/>
      <c r="C31" s="52"/>
      <c r="D31" s="52"/>
      <c r="E31" s="52"/>
      <c r="F31" s="52"/>
      <c r="G31" s="52"/>
      <c r="H31" s="53" t="s">
        <v>31</v>
      </c>
      <c r="I31" s="54" t="s">
        <v>67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5"/>
    </row>
    <row r="32" spans="1:33" ht="17.25">
      <c r="A32" s="47"/>
      <c r="B32" s="52"/>
      <c r="C32" s="52"/>
      <c r="D32" s="52"/>
      <c r="E32" s="52"/>
      <c r="F32" s="52"/>
      <c r="G32" s="52"/>
      <c r="H32" s="53" t="s">
        <v>53</v>
      </c>
      <c r="I32" s="54" t="s">
        <v>1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5"/>
    </row>
    <row r="33" spans="1:33" ht="17.25">
      <c r="A33" s="47"/>
      <c r="B33" s="52"/>
      <c r="C33" s="52"/>
      <c r="D33" s="52"/>
      <c r="E33" s="52"/>
      <c r="F33" s="52"/>
      <c r="G33" s="52"/>
      <c r="H33" s="53" t="s">
        <v>54</v>
      </c>
      <c r="I33" s="54" t="s">
        <v>71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5"/>
    </row>
    <row r="34" spans="1:33" ht="17.25">
      <c r="A34" s="47"/>
      <c r="B34" s="52"/>
      <c r="C34" s="52"/>
      <c r="D34" s="52"/>
      <c r="E34" s="52"/>
      <c r="F34" s="52"/>
      <c r="G34" s="52"/>
      <c r="H34" s="53" t="s">
        <v>38</v>
      </c>
      <c r="I34" s="54" t="s">
        <v>88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5"/>
    </row>
    <row r="35" spans="1:33" ht="17.25">
      <c r="A35" s="47"/>
      <c r="B35" s="52"/>
      <c r="C35" s="52"/>
      <c r="D35" s="52"/>
      <c r="E35" s="52"/>
      <c r="F35" s="52"/>
      <c r="G35" s="52"/>
      <c r="H35" s="53" t="s">
        <v>55</v>
      </c>
      <c r="I35" s="54" t="s">
        <v>90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5"/>
    </row>
    <row r="36" spans="1:33" ht="17.25">
      <c r="A36" s="47"/>
      <c r="B36" s="52"/>
      <c r="C36" s="52"/>
      <c r="D36" s="52"/>
      <c r="E36" s="52"/>
      <c r="F36" s="52"/>
      <c r="G36" s="52"/>
      <c r="H36" s="53" t="s">
        <v>77</v>
      </c>
      <c r="I36" s="54" t="s">
        <v>81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5"/>
    </row>
    <row r="37" spans="1:33" ht="17.25">
      <c r="A37" s="47"/>
      <c r="B37" s="52"/>
      <c r="C37" s="52"/>
      <c r="D37" s="52"/>
      <c r="E37" s="52"/>
      <c r="F37" s="52"/>
      <c r="G37" s="52"/>
      <c r="H37" s="53" t="s">
        <v>78</v>
      </c>
      <c r="I37" s="54" t="s">
        <v>82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5"/>
    </row>
    <row r="38" spans="1:33" ht="17.25">
      <c r="A38" s="47"/>
      <c r="B38" s="52"/>
      <c r="C38" s="52"/>
      <c r="D38" s="52"/>
      <c r="E38" s="52"/>
      <c r="F38" s="52"/>
      <c r="G38" s="52"/>
      <c r="H38" s="53" t="s">
        <v>35</v>
      </c>
      <c r="I38" s="54" t="s">
        <v>83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5"/>
    </row>
    <row r="39" spans="1:33" ht="17.25">
      <c r="A39" s="47"/>
      <c r="B39" s="52"/>
      <c r="C39" s="52"/>
      <c r="D39" s="52"/>
      <c r="E39" s="52"/>
      <c r="F39" s="52"/>
      <c r="G39" s="52"/>
      <c r="H39" s="53" t="s">
        <v>36</v>
      </c>
      <c r="I39" s="54" t="s">
        <v>72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5"/>
    </row>
    <row r="40" spans="1:33" ht="17.25">
      <c r="A40" s="47"/>
      <c r="B40" s="52"/>
      <c r="C40" s="52"/>
      <c r="D40" s="52"/>
      <c r="E40" s="52"/>
      <c r="F40" s="52"/>
      <c r="G40" s="52"/>
      <c r="H40" s="53" t="s">
        <v>37</v>
      </c>
      <c r="I40" s="54" t="s">
        <v>87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5"/>
    </row>
    <row r="41" spans="1:33" ht="18">
      <c r="A41" s="47"/>
      <c r="B41" s="52"/>
      <c r="C41" s="52"/>
      <c r="D41" s="52"/>
      <c r="E41" s="52"/>
      <c r="F41" s="52"/>
      <c r="G41" s="52"/>
      <c r="H41" s="53" t="s">
        <v>32</v>
      </c>
      <c r="I41" s="54" t="s">
        <v>3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5"/>
    </row>
    <row r="42" spans="1:33" ht="18.75" thickBot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60"/>
    </row>
    <row r="43" spans="1:33" ht="17.25">
      <c r="A43" s="41"/>
      <c r="B43" s="40"/>
      <c r="C43" s="79" t="s">
        <v>86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40"/>
    </row>
    <row r="44" spans="1:33" ht="17.25">
      <c r="A44" s="41"/>
      <c r="B44" s="40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40"/>
    </row>
    <row r="45" spans="1:33" ht="17.25">
      <c r="A45" s="41"/>
      <c r="B45" s="40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40"/>
    </row>
    <row r="46" spans="1:33" ht="17.25">
      <c r="A46" s="41"/>
      <c r="B46" s="40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40"/>
    </row>
    <row r="47" spans="1:33" ht="17.25">
      <c r="A47" s="41"/>
      <c r="B47" s="40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40"/>
    </row>
    <row r="48" spans="1:33" ht="18">
      <c r="A48" s="41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</row>
    <row r="49" spans="1:33" ht="18">
      <c r="A49" s="41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</row>
    <row r="50" spans="1:33" ht="18.75" thickBot="1">
      <c r="A50" s="4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</row>
    <row r="51" spans="1:33" ht="18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6"/>
    </row>
    <row r="52" spans="1:33" ht="18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9"/>
    </row>
    <row r="53" spans="1:33" ht="18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9"/>
    </row>
    <row r="54" spans="1:33" ht="17.25">
      <c r="A54" s="47">
        <v>6</v>
      </c>
      <c r="B54" s="50" t="s">
        <v>20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1"/>
    </row>
    <row r="55" spans="1:33" ht="17.25">
      <c r="A55" s="47"/>
      <c r="B55" s="50" t="s">
        <v>89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1"/>
    </row>
    <row r="56" spans="1:33" ht="17.25">
      <c r="A56" s="47"/>
      <c r="B56" s="50" t="s">
        <v>21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1"/>
    </row>
    <row r="57" spans="1:33" ht="17.25">
      <c r="A57" s="47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1"/>
    </row>
    <row r="58" spans="1:33" ht="17.25">
      <c r="A58" s="47"/>
      <c r="B58" s="52"/>
      <c r="C58" s="52"/>
      <c r="D58" s="52"/>
      <c r="E58" s="52"/>
      <c r="F58" s="52"/>
      <c r="G58" s="52"/>
      <c r="H58" s="53" t="s">
        <v>22</v>
      </c>
      <c r="I58" s="54" t="s">
        <v>95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5"/>
    </row>
    <row r="59" spans="1:33" ht="17.25">
      <c r="A59" s="47"/>
      <c r="B59" s="52"/>
      <c r="C59" s="52"/>
      <c r="D59" s="52"/>
      <c r="E59" s="52"/>
      <c r="F59" s="52"/>
      <c r="G59" s="52"/>
      <c r="H59" s="53" t="s">
        <v>23</v>
      </c>
      <c r="I59" s="54" t="s">
        <v>6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5"/>
    </row>
    <row r="60" spans="1:33" ht="17.25">
      <c r="A60" s="47"/>
      <c r="B60" s="52"/>
      <c r="C60" s="52"/>
      <c r="D60" s="52"/>
      <c r="E60" s="52"/>
      <c r="F60" s="52"/>
      <c r="G60" s="52"/>
      <c r="H60" s="53" t="s">
        <v>24</v>
      </c>
      <c r="I60" s="54" t="s">
        <v>117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5"/>
    </row>
    <row r="61" spans="1:33" ht="17.25">
      <c r="A61" s="47"/>
      <c r="B61" s="52"/>
      <c r="C61" s="52"/>
      <c r="D61" s="52"/>
      <c r="E61" s="52"/>
      <c r="F61" s="52"/>
      <c r="G61" s="52"/>
      <c r="H61" s="53" t="s">
        <v>25</v>
      </c>
      <c r="I61" s="54" t="s">
        <v>119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5"/>
    </row>
    <row r="62" spans="1:33" ht="17.25">
      <c r="A62" s="47"/>
      <c r="B62" s="52"/>
      <c r="C62" s="52"/>
      <c r="D62" s="52"/>
      <c r="E62" s="52"/>
      <c r="F62" s="52"/>
      <c r="G62" s="52"/>
      <c r="H62" s="53" t="s">
        <v>91</v>
      </c>
      <c r="I62" s="54" t="s">
        <v>120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5"/>
    </row>
    <row r="63" spans="1:33" ht="17.25">
      <c r="A63" s="47"/>
      <c r="B63" s="52"/>
      <c r="C63" s="52"/>
      <c r="D63" s="52"/>
      <c r="E63" s="52"/>
      <c r="F63" s="52"/>
      <c r="G63" s="52"/>
      <c r="H63" s="53" t="s">
        <v>92</v>
      </c>
      <c r="I63" s="54" t="s">
        <v>95</v>
      </c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5"/>
    </row>
    <row r="64" spans="1:33" ht="17.25">
      <c r="A64" s="47"/>
      <c r="B64" s="52"/>
      <c r="C64" s="52"/>
      <c r="D64" s="52"/>
      <c r="E64" s="52"/>
      <c r="F64" s="52"/>
      <c r="G64" s="52"/>
      <c r="H64" s="53" t="s">
        <v>93</v>
      </c>
      <c r="I64" s="54" t="s">
        <v>56</v>
      </c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5"/>
    </row>
    <row r="65" spans="1:33" ht="18" thickBot="1">
      <c r="A65" s="56"/>
      <c r="B65" s="57"/>
      <c r="C65" s="57"/>
      <c r="D65" s="57"/>
      <c r="E65" s="57"/>
      <c r="F65" s="57"/>
      <c r="G65" s="57"/>
      <c r="H65" s="58" t="s">
        <v>94</v>
      </c>
      <c r="I65" s="59" t="s">
        <v>95</v>
      </c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60"/>
    </row>
    <row r="66" spans="1:33" ht="18" thickBot="1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</row>
    <row r="67" spans="1:33" ht="17.25">
      <c r="A67" s="44">
        <v>7</v>
      </c>
      <c r="B67" s="63" t="s">
        <v>57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4"/>
    </row>
    <row r="68" spans="1:33" ht="17.25">
      <c r="A68" s="47"/>
      <c r="B68" s="50" t="s">
        <v>58</v>
      </c>
      <c r="C68" s="50" t="s">
        <v>59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1"/>
    </row>
    <row r="69" spans="1:33" ht="17.25">
      <c r="A69" s="47"/>
      <c r="B69" s="50" t="s">
        <v>60</v>
      </c>
      <c r="C69" s="50" t="s">
        <v>61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1"/>
    </row>
    <row r="70" spans="1:33" ht="17.25">
      <c r="A70" s="47"/>
      <c r="B70" s="50" t="s">
        <v>62</v>
      </c>
      <c r="C70" s="50" t="s">
        <v>140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1"/>
    </row>
    <row r="71" spans="1:33" ht="18">
      <c r="A71" s="47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1"/>
    </row>
    <row r="72" spans="1:33" ht="18">
      <c r="A72" s="47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1"/>
    </row>
    <row r="73" spans="1:33" ht="18.75" thickBot="1">
      <c r="A73" s="56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6"/>
    </row>
    <row r="74" spans="1:33" ht="17.25">
      <c r="A74" s="41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</row>
    <row r="75" spans="1:33" ht="15" customHeight="1">
      <c r="A75" s="41"/>
      <c r="B75" s="40"/>
      <c r="C75" s="80" t="s">
        <v>40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40"/>
    </row>
    <row r="76" spans="1:33" ht="17.25">
      <c r="A76" s="41"/>
      <c r="B76" s="4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40"/>
    </row>
    <row r="77" spans="1:33" ht="17.25">
      <c r="A77" s="41"/>
      <c r="B77" s="4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40"/>
    </row>
    <row r="78" spans="1:33" ht="17.25">
      <c r="A78" s="41"/>
      <c r="B78" s="40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40"/>
    </row>
    <row r="79" spans="1:33" ht="17.25">
      <c r="A79" s="41">
        <v>8</v>
      </c>
      <c r="B79" s="43" t="s">
        <v>41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</row>
    <row r="80" spans="1:33" ht="17.25">
      <c r="A80" s="41"/>
      <c r="B80" s="43" t="s">
        <v>51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</row>
    <row r="81" spans="1:33" ht="17.25">
      <c r="A81" s="41"/>
      <c r="B81" s="43" t="s">
        <v>52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</row>
    <row r="82" spans="1:33" ht="18">
      <c r="A82" s="41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</row>
    <row r="83" spans="1:33" ht="18">
      <c r="A83" s="41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</row>
    <row r="84" spans="1:33" ht="18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</row>
    <row r="85" spans="1:33" ht="18">
      <c r="A85" s="41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</row>
    <row r="86" spans="1:33" ht="18">
      <c r="A86" s="41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</row>
    <row r="87" spans="1:33" ht="18">
      <c r="A87" s="41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</row>
    <row r="88" spans="1:33" ht="18">
      <c r="A88" s="41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</row>
    <row r="89" spans="1:33" ht="17.25">
      <c r="A89" s="41"/>
      <c r="B89" s="43" t="s">
        <v>4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</row>
    <row r="90" spans="1:33" ht="17.25">
      <c r="A90" s="41"/>
      <c r="B90" s="43" t="s">
        <v>5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</row>
    <row r="91" spans="1:33" ht="17.25">
      <c r="A91" s="41"/>
      <c r="B91" s="43" t="s">
        <v>8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</row>
    <row r="92" spans="1:33" ht="17.25">
      <c r="A92" s="41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</row>
    <row r="93" spans="1:33" ht="17.25">
      <c r="A93" s="41"/>
      <c r="B93" s="43" t="s">
        <v>9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</row>
    <row r="94" spans="1:33" ht="17.25">
      <c r="A94" s="41"/>
      <c r="B94" s="43" t="s">
        <v>10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</row>
    <row r="95" spans="1:33" ht="17.25">
      <c r="A95" s="41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</row>
    <row r="96" spans="1:33" ht="17.25">
      <c r="A96" s="41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75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</row>
    <row r="97" spans="1:33" ht="17.25">
      <c r="A97" s="41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</row>
    <row r="98" spans="1:33" ht="17.25">
      <c r="A98" s="41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</row>
    <row r="99" spans="1:33" ht="17.25">
      <c r="A99" s="41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</row>
  </sheetData>
  <sheetProtection/>
  <mergeCells count="3">
    <mergeCell ref="F27:AB28"/>
    <mergeCell ref="C43:AF47"/>
    <mergeCell ref="C75:AF77"/>
  </mergeCells>
  <printOptions horizontalCentered="1"/>
  <pageMargins left="0.25" right="0.25" top="0.5" bottom="0.5" header="0.5" footer="0.5"/>
  <pageSetup fitToHeight="1" fitToWidth="1" horizontalDpi="1200" verticalDpi="1200" orientation="portrait" scale="42" r:id="rId2"/>
  <headerFooter>
    <oddHeader>&amp;L&amp;C&amp;"KlavenItal,Regular"&amp;24TEST COST INSTRUCTIONS&amp;R&amp;9Pg &amp;P of &amp;N</oddHeader>
    <oddFooter xml:space="preserve">&amp;L©2001&amp;"Geneva,Regular" &amp;"Chimes,Regular"COLTCO &amp;C&amp;"Helvetica,Bold"FILENAME:&amp;"Helvetica,Regular" &amp;F •&amp;"Helvetica,Bold" TAB:&amp;"Helvetica,Regular" &amp;A &amp;RV3.0 (2'2001)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zoomScalePageLayoutView="0" workbookViewId="0" topLeftCell="E1">
      <selection activeCell="J10" sqref="J10"/>
    </sheetView>
  </sheetViews>
  <sheetFormatPr defaultColWidth="8.28125" defaultRowHeight="12.75"/>
  <cols>
    <col min="1" max="1" width="4.00390625" style="0" customWidth="1"/>
    <col min="2" max="2" width="6.28125" style="0" customWidth="1"/>
    <col min="3" max="3" width="19.7109375" style="0" customWidth="1"/>
    <col min="4" max="4" width="9.7109375" style="6" customWidth="1"/>
    <col min="5" max="5" width="8.00390625" style="4" customWidth="1"/>
    <col min="6" max="6" width="9.28125" style="4" customWidth="1"/>
    <col min="7" max="7" width="6.140625" style="4" customWidth="1"/>
    <col min="8" max="8" width="9.140625" style="4" customWidth="1"/>
    <col min="9" max="9" width="7.00390625" style="4" customWidth="1"/>
    <col min="10" max="10" width="9.8515625" style="4" customWidth="1"/>
    <col min="11" max="11" width="8.8515625" style="4" customWidth="1"/>
    <col min="12" max="12" width="7.7109375" style="4" customWidth="1"/>
    <col min="13" max="13" width="9.00390625" style="4" customWidth="1"/>
  </cols>
  <sheetData>
    <row r="1" spans="2:13" s="1" customFormat="1" ht="12.75">
      <c r="B1" s="1" t="s">
        <v>7</v>
      </c>
      <c r="C1" s="36" t="s">
        <v>115</v>
      </c>
      <c r="D1" s="5"/>
      <c r="E1" s="2"/>
      <c r="F1" s="8" t="s">
        <v>31</v>
      </c>
      <c r="G1" s="37" t="s">
        <v>115</v>
      </c>
      <c r="H1" s="38"/>
      <c r="I1" s="2"/>
      <c r="J1" s="2"/>
      <c r="K1" s="2"/>
      <c r="L1" s="8" t="s">
        <v>32</v>
      </c>
      <c r="M1" s="35" t="s">
        <v>115</v>
      </c>
    </row>
    <row r="3" spans="1:18" s="7" customFormat="1" ht="11.25">
      <c r="A3" s="20" t="s">
        <v>115</v>
      </c>
      <c r="B3" s="20" t="s">
        <v>30</v>
      </c>
      <c r="C3" s="21"/>
      <c r="D3" s="22"/>
      <c r="E3" s="21" t="s">
        <v>100</v>
      </c>
      <c r="F3" s="21" t="s">
        <v>101</v>
      </c>
      <c r="G3" s="21" t="s">
        <v>99</v>
      </c>
      <c r="H3" s="21" t="s">
        <v>98</v>
      </c>
      <c r="I3" s="21" t="s">
        <v>102</v>
      </c>
      <c r="J3" s="21" t="s">
        <v>103</v>
      </c>
      <c r="K3" s="21"/>
      <c r="L3" s="21" t="s">
        <v>104</v>
      </c>
      <c r="M3" s="23"/>
      <c r="N3" s="23" t="s">
        <v>42</v>
      </c>
      <c r="O3" s="23" t="s">
        <v>44</v>
      </c>
      <c r="P3" s="23" t="s">
        <v>46</v>
      </c>
      <c r="Q3" s="23" t="s">
        <v>48</v>
      </c>
      <c r="R3" s="23" t="s">
        <v>46</v>
      </c>
    </row>
    <row r="4" spans="1:18" s="7" customFormat="1" ht="11.25">
      <c r="A4" s="20" t="s">
        <v>97</v>
      </c>
      <c r="B4" s="20" t="s">
        <v>105</v>
      </c>
      <c r="C4" s="21" t="s">
        <v>106</v>
      </c>
      <c r="D4" s="22" t="s">
        <v>107</v>
      </c>
      <c r="E4" s="21" t="s">
        <v>104</v>
      </c>
      <c r="F4" s="21" t="s">
        <v>108</v>
      </c>
      <c r="G4" s="21" t="s">
        <v>108</v>
      </c>
      <c r="H4" s="21" t="s">
        <v>108</v>
      </c>
      <c r="I4" s="21" t="s">
        <v>109</v>
      </c>
      <c r="J4" s="21" t="s">
        <v>110</v>
      </c>
      <c r="K4" s="21" t="s">
        <v>111</v>
      </c>
      <c r="L4" s="21" t="s">
        <v>112</v>
      </c>
      <c r="M4" s="23" t="s">
        <v>113</v>
      </c>
      <c r="N4" s="23" t="s">
        <v>43</v>
      </c>
      <c r="O4" s="23" t="s">
        <v>45</v>
      </c>
      <c r="P4" s="23" t="s">
        <v>47</v>
      </c>
      <c r="Q4" s="23" t="s">
        <v>49</v>
      </c>
      <c r="R4" s="23" t="s">
        <v>49</v>
      </c>
    </row>
    <row r="5" spans="1:18" ht="15" customHeight="1">
      <c r="A5" s="24">
        <v>1</v>
      </c>
      <c r="B5" s="9"/>
      <c r="C5" s="10"/>
      <c r="D5" s="11"/>
      <c r="E5" s="9"/>
      <c r="F5" s="9"/>
      <c r="G5" s="9"/>
      <c r="H5" s="11"/>
      <c r="I5" s="9"/>
      <c r="J5" s="9"/>
      <c r="K5" s="30"/>
      <c r="L5" s="19"/>
      <c r="M5" s="19"/>
      <c r="N5" s="19"/>
      <c r="O5" s="25"/>
      <c r="P5" s="30"/>
      <c r="Q5" s="26"/>
      <c r="R5" s="30"/>
    </row>
    <row r="6" spans="1:18" ht="15" customHeight="1">
      <c r="A6" s="24">
        <v>2</v>
      </c>
      <c r="B6" s="13"/>
      <c r="C6" s="14"/>
      <c r="D6" s="15"/>
      <c r="E6" s="13"/>
      <c r="F6" s="9"/>
      <c r="G6" s="9"/>
      <c r="H6" s="15"/>
      <c r="I6" s="13"/>
      <c r="J6" s="13"/>
      <c r="K6" s="31"/>
      <c r="L6" s="17"/>
      <c r="M6" s="17"/>
      <c r="N6" s="19"/>
      <c r="O6" s="25"/>
      <c r="P6" s="31"/>
      <c r="Q6" s="26"/>
      <c r="R6" s="31"/>
    </row>
    <row r="7" spans="1:18" ht="15" customHeight="1">
      <c r="A7" s="24">
        <v>3</v>
      </c>
      <c r="B7" s="13"/>
      <c r="C7" s="14"/>
      <c r="D7" s="15"/>
      <c r="E7" s="13"/>
      <c r="F7" s="13"/>
      <c r="G7" s="13"/>
      <c r="H7" s="15"/>
      <c r="I7" s="13"/>
      <c r="J7" s="13"/>
      <c r="K7" s="31"/>
      <c r="L7" s="17"/>
      <c r="M7" s="17"/>
      <c r="N7" s="19"/>
      <c r="O7" s="25"/>
      <c r="P7" s="31"/>
      <c r="Q7" s="26"/>
      <c r="R7" s="31"/>
    </row>
    <row r="8" spans="1:18" ht="15" customHeight="1">
      <c r="A8" s="24">
        <v>4</v>
      </c>
      <c r="B8" s="13"/>
      <c r="C8" s="14"/>
      <c r="D8" s="15"/>
      <c r="E8" s="13"/>
      <c r="F8" s="13"/>
      <c r="G8" s="13"/>
      <c r="H8" s="15"/>
      <c r="I8" s="13"/>
      <c r="J8" s="13"/>
      <c r="K8" s="31"/>
      <c r="L8" s="17"/>
      <c r="M8" s="17"/>
      <c r="N8" s="19"/>
      <c r="O8" s="25"/>
      <c r="P8" s="31"/>
      <c r="Q8" s="26"/>
      <c r="R8" s="31"/>
    </row>
    <row r="9" spans="1:18" ht="15" customHeight="1">
      <c r="A9" s="24">
        <v>5</v>
      </c>
      <c r="B9" s="13"/>
      <c r="C9" s="14"/>
      <c r="D9" s="15"/>
      <c r="E9" s="13"/>
      <c r="F9" s="13"/>
      <c r="G9" s="13"/>
      <c r="H9" s="15"/>
      <c r="I9" s="13"/>
      <c r="J9" s="13"/>
      <c r="K9" s="31"/>
      <c r="L9" s="17"/>
      <c r="M9" s="17"/>
      <c r="N9" s="19"/>
      <c r="O9" s="25"/>
      <c r="P9" s="31"/>
      <c r="Q9" s="26"/>
      <c r="R9" s="31"/>
    </row>
    <row r="10" spans="1:18" ht="15" customHeight="1">
      <c r="A10" s="24">
        <v>6</v>
      </c>
      <c r="B10" s="13"/>
      <c r="C10" s="14"/>
      <c r="D10" s="15"/>
      <c r="E10" s="13"/>
      <c r="F10" s="13"/>
      <c r="G10" s="13"/>
      <c r="H10" s="15"/>
      <c r="I10" s="13"/>
      <c r="J10" s="13"/>
      <c r="K10" s="31"/>
      <c r="L10" s="17"/>
      <c r="M10" s="17"/>
      <c r="N10" s="19"/>
      <c r="O10" s="25"/>
      <c r="P10" s="31"/>
      <c r="Q10" s="26"/>
      <c r="R10" s="31"/>
    </row>
    <row r="11" spans="1:18" ht="15" customHeight="1">
      <c r="A11" s="24">
        <v>7</v>
      </c>
      <c r="B11" s="13"/>
      <c r="C11" s="14"/>
      <c r="D11" s="15"/>
      <c r="E11" s="13"/>
      <c r="F11" s="13"/>
      <c r="G11" s="13"/>
      <c r="H11" s="15"/>
      <c r="I11" s="13"/>
      <c r="J11" s="13"/>
      <c r="K11" s="31"/>
      <c r="L11" s="17"/>
      <c r="M11" s="17"/>
      <c r="N11" s="19"/>
      <c r="O11" s="25"/>
      <c r="P11" s="31"/>
      <c r="Q11" s="26"/>
      <c r="R11" s="31"/>
    </row>
    <row r="12" spans="1:18" ht="15" customHeight="1">
      <c r="A12" s="24">
        <v>8</v>
      </c>
      <c r="B12" s="13"/>
      <c r="C12" s="14"/>
      <c r="D12" s="15"/>
      <c r="E12" s="13"/>
      <c r="F12" s="13"/>
      <c r="G12" s="13"/>
      <c r="H12" s="15"/>
      <c r="I12" s="13"/>
      <c r="J12" s="13"/>
      <c r="K12" s="31"/>
      <c r="L12" s="17"/>
      <c r="M12" s="17"/>
      <c r="N12" s="19"/>
      <c r="O12" s="25"/>
      <c r="P12" s="31"/>
      <c r="Q12" s="26"/>
      <c r="R12" s="31"/>
    </row>
    <row r="13" spans="1:18" ht="15" customHeight="1">
      <c r="A13" s="24">
        <v>9</v>
      </c>
      <c r="B13" s="13"/>
      <c r="C13" s="14"/>
      <c r="D13" s="15"/>
      <c r="E13" s="13"/>
      <c r="F13" s="13"/>
      <c r="G13" s="13"/>
      <c r="H13" s="15"/>
      <c r="I13" s="13"/>
      <c r="J13" s="13"/>
      <c r="K13" s="31"/>
      <c r="L13" s="17"/>
      <c r="M13" s="17"/>
      <c r="N13" s="19"/>
      <c r="O13" s="25"/>
      <c r="P13" s="31"/>
      <c r="Q13" s="26"/>
      <c r="R13" s="31"/>
    </row>
    <row r="14" spans="1:18" ht="15" customHeight="1">
      <c r="A14" s="24">
        <v>10</v>
      </c>
      <c r="B14" s="13"/>
      <c r="C14" s="14"/>
      <c r="D14" s="15"/>
      <c r="E14" s="13"/>
      <c r="F14" s="13"/>
      <c r="G14" s="13"/>
      <c r="H14" s="15"/>
      <c r="I14" s="13"/>
      <c r="J14" s="13"/>
      <c r="K14" s="31"/>
      <c r="L14" s="17"/>
      <c r="M14" s="17"/>
      <c r="N14" s="19"/>
      <c r="O14" s="25"/>
      <c r="P14" s="31"/>
      <c r="Q14" s="26"/>
      <c r="R14" s="31"/>
    </row>
    <row r="15" spans="1:18" ht="15" customHeight="1">
      <c r="A15" s="24">
        <v>11</v>
      </c>
      <c r="B15" s="13"/>
      <c r="C15" s="14"/>
      <c r="D15" s="15"/>
      <c r="E15" s="13"/>
      <c r="F15" s="13"/>
      <c r="G15" s="13"/>
      <c r="H15" s="15"/>
      <c r="I15" s="13"/>
      <c r="J15" s="13"/>
      <c r="K15" s="31"/>
      <c r="L15" s="17"/>
      <c r="M15" s="17"/>
      <c r="N15" s="19"/>
      <c r="O15" s="25"/>
      <c r="P15" s="31"/>
      <c r="Q15" s="26"/>
      <c r="R15" s="31"/>
    </row>
    <row r="16" spans="1:18" ht="15" customHeight="1">
      <c r="A16" s="24">
        <v>12</v>
      </c>
      <c r="B16" s="13"/>
      <c r="C16" s="14"/>
      <c r="D16" s="15"/>
      <c r="E16" s="13"/>
      <c r="F16" s="13"/>
      <c r="G16" s="13"/>
      <c r="H16" s="15"/>
      <c r="I16" s="13"/>
      <c r="J16" s="13"/>
      <c r="K16" s="31"/>
      <c r="L16" s="17"/>
      <c r="M16" s="17"/>
      <c r="N16" s="19"/>
      <c r="O16" s="25"/>
      <c r="P16" s="31"/>
      <c r="Q16" s="26"/>
      <c r="R16" s="31"/>
    </row>
    <row r="17" spans="1:18" ht="15" customHeight="1">
      <c r="A17" s="24">
        <v>13</v>
      </c>
      <c r="B17" s="13"/>
      <c r="C17" s="14"/>
      <c r="D17" s="15"/>
      <c r="E17" s="13"/>
      <c r="F17" s="13"/>
      <c r="G17" s="13"/>
      <c r="H17" s="15"/>
      <c r="I17" s="13"/>
      <c r="J17" s="13"/>
      <c r="K17" s="31"/>
      <c r="L17" s="17"/>
      <c r="M17" s="17"/>
      <c r="N17" s="19"/>
      <c r="O17" s="25"/>
      <c r="P17" s="31"/>
      <c r="Q17" s="26"/>
      <c r="R17" s="31"/>
    </row>
    <row r="18" spans="1:18" ht="15" customHeight="1">
      <c r="A18" s="24">
        <v>14</v>
      </c>
      <c r="B18" s="13"/>
      <c r="C18" s="14"/>
      <c r="D18" s="15"/>
      <c r="E18" s="13"/>
      <c r="F18" s="13"/>
      <c r="G18" s="13"/>
      <c r="H18" s="15"/>
      <c r="I18" s="13"/>
      <c r="J18" s="13"/>
      <c r="K18" s="31"/>
      <c r="L18" s="17"/>
      <c r="M18" s="17"/>
      <c r="N18" s="19"/>
      <c r="O18" s="25"/>
      <c r="P18" s="31"/>
      <c r="Q18" s="26"/>
      <c r="R18" s="31"/>
    </row>
    <row r="19" spans="1:18" ht="15" customHeight="1">
      <c r="A19" s="24">
        <v>15</v>
      </c>
      <c r="B19" s="13"/>
      <c r="C19" s="14"/>
      <c r="D19" s="15"/>
      <c r="E19" s="13"/>
      <c r="F19" s="13"/>
      <c r="G19" s="13"/>
      <c r="H19" s="15"/>
      <c r="I19" s="13"/>
      <c r="J19" s="13"/>
      <c r="K19" s="31"/>
      <c r="L19" s="17"/>
      <c r="M19" s="17"/>
      <c r="N19" s="19"/>
      <c r="O19" s="25"/>
      <c r="P19" s="31"/>
      <c r="Q19" s="26"/>
      <c r="R19" s="31"/>
    </row>
    <row r="20" spans="1:18" ht="15" customHeight="1">
      <c r="A20" s="24">
        <v>16</v>
      </c>
      <c r="B20" s="13"/>
      <c r="C20" s="14"/>
      <c r="D20" s="15"/>
      <c r="E20" s="13"/>
      <c r="F20" s="13"/>
      <c r="G20" s="13"/>
      <c r="H20" s="15"/>
      <c r="I20" s="13"/>
      <c r="J20" s="13"/>
      <c r="K20" s="31"/>
      <c r="L20" s="17"/>
      <c r="M20" s="17"/>
      <c r="N20" s="19"/>
      <c r="O20" s="25"/>
      <c r="P20" s="31"/>
      <c r="Q20" s="26"/>
      <c r="R20" s="31"/>
    </row>
    <row r="21" spans="1:18" ht="15" customHeight="1">
      <c r="A21" s="24">
        <v>17</v>
      </c>
      <c r="B21" s="13"/>
      <c r="C21" s="14"/>
      <c r="D21" s="15"/>
      <c r="E21" s="13"/>
      <c r="F21" s="13"/>
      <c r="G21" s="13"/>
      <c r="H21" s="15"/>
      <c r="I21" s="13"/>
      <c r="J21" s="13"/>
      <c r="K21" s="31"/>
      <c r="L21" s="17"/>
      <c r="M21" s="17"/>
      <c r="N21" s="19"/>
      <c r="O21" s="25"/>
      <c r="P21" s="31"/>
      <c r="Q21" s="26"/>
      <c r="R21" s="31"/>
    </row>
    <row r="22" spans="1:18" ht="15" customHeight="1">
      <c r="A22" s="24">
        <v>18</v>
      </c>
      <c r="B22" s="13"/>
      <c r="C22" s="14"/>
      <c r="D22" s="15"/>
      <c r="E22" s="13"/>
      <c r="F22" s="13"/>
      <c r="G22" s="13"/>
      <c r="H22" s="15"/>
      <c r="I22" s="13"/>
      <c r="J22" s="13"/>
      <c r="K22" s="31"/>
      <c r="L22" s="17"/>
      <c r="M22" s="17"/>
      <c r="N22" s="19"/>
      <c r="O22" s="25"/>
      <c r="P22" s="31"/>
      <c r="Q22" s="26"/>
      <c r="R22" s="31"/>
    </row>
    <row r="23" spans="1:18" ht="15" customHeight="1">
      <c r="A23" s="24">
        <v>19</v>
      </c>
      <c r="B23" s="13"/>
      <c r="C23" s="14"/>
      <c r="D23" s="15"/>
      <c r="E23" s="13"/>
      <c r="F23" s="13"/>
      <c r="G23" s="13"/>
      <c r="H23" s="15"/>
      <c r="I23" s="13"/>
      <c r="J23" s="13"/>
      <c r="K23" s="31"/>
      <c r="L23" s="17"/>
      <c r="M23" s="17"/>
      <c r="N23" s="19"/>
      <c r="O23" s="25"/>
      <c r="P23" s="31"/>
      <c r="Q23" s="26"/>
      <c r="R23" s="31"/>
    </row>
    <row r="24" spans="1:18" ht="15" customHeight="1">
      <c r="A24" s="24">
        <v>20</v>
      </c>
      <c r="B24" s="13"/>
      <c r="C24" s="14"/>
      <c r="D24" s="15"/>
      <c r="E24" s="13"/>
      <c r="F24" s="13"/>
      <c r="G24" s="13"/>
      <c r="H24" s="15"/>
      <c r="I24" s="13"/>
      <c r="J24" s="13"/>
      <c r="K24" s="31"/>
      <c r="L24" s="17"/>
      <c r="M24" s="17"/>
      <c r="N24" s="19"/>
      <c r="O24" s="25"/>
      <c r="P24" s="31"/>
      <c r="Q24" s="26"/>
      <c r="R24" s="31"/>
    </row>
    <row r="25" spans="1:18" ht="15" customHeight="1">
      <c r="A25" s="24">
        <v>21</v>
      </c>
      <c r="B25" s="13"/>
      <c r="C25" s="14"/>
      <c r="D25" s="15"/>
      <c r="E25" s="13"/>
      <c r="F25" s="13"/>
      <c r="G25" s="13"/>
      <c r="H25" s="15"/>
      <c r="I25" s="13"/>
      <c r="J25" s="13"/>
      <c r="K25" s="31"/>
      <c r="L25" s="17"/>
      <c r="M25" s="17"/>
      <c r="N25" s="19"/>
      <c r="O25" s="25"/>
      <c r="P25" s="31"/>
      <c r="Q25" s="26"/>
      <c r="R25" s="31"/>
    </row>
    <row r="26" spans="1:18" ht="15" customHeight="1">
      <c r="A26" s="24">
        <v>22</v>
      </c>
      <c r="B26" s="13"/>
      <c r="C26" s="14"/>
      <c r="D26" s="15"/>
      <c r="E26" s="13"/>
      <c r="F26" s="13"/>
      <c r="G26" s="13"/>
      <c r="H26" s="15"/>
      <c r="I26" s="13"/>
      <c r="J26" s="13"/>
      <c r="K26" s="31"/>
      <c r="L26" s="17"/>
      <c r="M26" s="17"/>
      <c r="N26" s="19"/>
      <c r="O26" s="25"/>
      <c r="P26" s="31"/>
      <c r="Q26" s="26"/>
      <c r="R26" s="31"/>
    </row>
    <row r="27" spans="1:18" ht="15" customHeight="1">
      <c r="A27" s="24">
        <v>23</v>
      </c>
      <c r="B27" s="13"/>
      <c r="C27" s="14"/>
      <c r="D27" s="15"/>
      <c r="E27" s="13"/>
      <c r="F27" s="13"/>
      <c r="G27" s="13"/>
      <c r="H27" s="15"/>
      <c r="I27" s="13"/>
      <c r="J27" s="13"/>
      <c r="K27" s="31"/>
      <c r="L27" s="17"/>
      <c r="M27" s="17"/>
      <c r="N27" s="19"/>
      <c r="O27" s="25"/>
      <c r="P27" s="31"/>
      <c r="Q27" s="26"/>
      <c r="R27" s="31"/>
    </row>
    <row r="28" spans="1:18" ht="15" customHeight="1">
      <c r="A28" s="24">
        <v>24</v>
      </c>
      <c r="B28" s="13"/>
      <c r="C28" s="14"/>
      <c r="D28" s="15"/>
      <c r="E28" s="13"/>
      <c r="F28" s="13"/>
      <c r="G28" s="13"/>
      <c r="H28" s="15"/>
      <c r="I28" s="13"/>
      <c r="J28" s="13"/>
      <c r="K28" s="31"/>
      <c r="L28" s="17"/>
      <c r="M28" s="17"/>
      <c r="N28" s="19"/>
      <c r="O28" s="25"/>
      <c r="P28" s="31"/>
      <c r="Q28" s="26"/>
      <c r="R28" s="31"/>
    </row>
    <row r="29" spans="1:18" ht="15" customHeight="1">
      <c r="A29" s="24">
        <v>25</v>
      </c>
      <c r="B29" s="13"/>
      <c r="C29" s="14"/>
      <c r="D29" s="15"/>
      <c r="E29" s="13"/>
      <c r="F29" s="13"/>
      <c r="G29" s="13"/>
      <c r="H29" s="15"/>
      <c r="I29" s="13"/>
      <c r="J29" s="13"/>
      <c r="K29" s="31"/>
      <c r="L29" s="17"/>
      <c r="M29" s="17"/>
      <c r="N29" s="19"/>
      <c r="O29" s="25"/>
      <c r="P29" s="31"/>
      <c r="Q29" s="26"/>
      <c r="R29" s="31"/>
    </row>
    <row r="30" spans="1:18" ht="15" customHeight="1">
      <c r="A30" s="24">
        <v>26</v>
      </c>
      <c r="B30" s="13"/>
      <c r="C30" s="14"/>
      <c r="D30" s="15"/>
      <c r="E30" s="13"/>
      <c r="F30" s="13"/>
      <c r="G30" s="13"/>
      <c r="H30" s="15"/>
      <c r="I30" s="13"/>
      <c r="J30" s="13"/>
      <c r="K30" s="31"/>
      <c r="L30" s="17"/>
      <c r="M30" s="17"/>
      <c r="N30" s="19"/>
      <c r="O30" s="25"/>
      <c r="P30" s="31"/>
      <c r="Q30" s="26"/>
      <c r="R30" s="31"/>
    </row>
    <row r="31" spans="1:18" ht="15" customHeight="1">
      <c r="A31" s="24">
        <v>27</v>
      </c>
      <c r="B31" s="13"/>
      <c r="C31" s="16"/>
      <c r="D31" s="15"/>
      <c r="E31" s="13"/>
      <c r="F31" s="13"/>
      <c r="G31" s="13"/>
      <c r="H31" s="15"/>
      <c r="I31" s="13"/>
      <c r="J31" s="13"/>
      <c r="K31" s="31"/>
      <c r="L31" s="17"/>
      <c r="M31" s="17"/>
      <c r="N31" s="17"/>
      <c r="O31" s="25"/>
      <c r="P31" s="31"/>
      <c r="Q31" s="26"/>
      <c r="R31" s="31"/>
    </row>
    <row r="32" spans="1:18" ht="15" customHeight="1">
      <c r="A32" s="24">
        <v>28</v>
      </c>
      <c r="B32" s="13"/>
      <c r="C32" s="16"/>
      <c r="D32" s="15"/>
      <c r="E32" s="13"/>
      <c r="F32" s="13"/>
      <c r="G32" s="13"/>
      <c r="H32" s="15"/>
      <c r="I32" s="13"/>
      <c r="J32" s="13"/>
      <c r="K32" s="31"/>
      <c r="L32" s="17"/>
      <c r="M32" s="17"/>
      <c r="N32" s="17"/>
      <c r="O32" s="25"/>
      <c r="P32" s="31"/>
      <c r="Q32" s="26"/>
      <c r="R32" s="31"/>
    </row>
    <row r="33" spans="1:18" ht="15" customHeight="1">
      <c r="A33" s="24">
        <v>29</v>
      </c>
      <c r="B33" s="13"/>
      <c r="C33" s="16"/>
      <c r="D33" s="15"/>
      <c r="E33" s="13"/>
      <c r="F33" s="13"/>
      <c r="G33" s="13"/>
      <c r="H33" s="15"/>
      <c r="I33" s="13"/>
      <c r="J33" s="13"/>
      <c r="K33" s="31"/>
      <c r="L33" s="17"/>
      <c r="M33" s="17"/>
      <c r="N33" s="17"/>
      <c r="O33" s="25"/>
      <c r="P33" s="31"/>
      <c r="Q33" s="26"/>
      <c r="R33" s="31"/>
    </row>
    <row r="34" spans="1:18" ht="15" customHeight="1">
      <c r="A34" s="24">
        <v>30</v>
      </c>
      <c r="B34" s="13"/>
      <c r="C34" s="16"/>
      <c r="D34" s="15"/>
      <c r="E34" s="13"/>
      <c r="F34" s="13"/>
      <c r="G34" s="13"/>
      <c r="H34" s="15"/>
      <c r="I34" s="13"/>
      <c r="J34" s="13"/>
      <c r="K34" s="31"/>
      <c r="L34" s="17"/>
      <c r="M34" s="17"/>
      <c r="N34" s="17"/>
      <c r="O34" s="25"/>
      <c r="P34" s="31"/>
      <c r="Q34" s="26"/>
      <c r="R34" s="31"/>
    </row>
    <row r="35" spans="16:18" ht="12">
      <c r="P35" s="28" t="s">
        <v>50</v>
      </c>
      <c r="Q35" s="32" t="s">
        <v>115</v>
      </c>
      <c r="R35" s="33" t="s">
        <v>115</v>
      </c>
    </row>
    <row r="36" spans="2:18" ht="12.75">
      <c r="B36" s="3" t="s">
        <v>96</v>
      </c>
      <c r="Q36" s="28" t="s">
        <v>33</v>
      </c>
      <c r="R36" s="34" t="s">
        <v>115</v>
      </c>
    </row>
  </sheetData>
  <sheetProtection/>
  <printOptions horizontalCentered="1" verticalCentered="1"/>
  <pageMargins left="0.25" right="0.25" top="0.5" bottom="0.5" header="0.5" footer="0.5"/>
  <pageSetup fitToHeight="1" fitToWidth="1" horizontalDpi="1200" verticalDpi="1200" orientation="landscape" scale="86" r:id="rId2"/>
  <headerFooter>
    <oddHeader>&amp;L&amp;C&amp;"KlavenItal,Regular"&amp;24COST PER REPORTABLE TEST • BLANK FILL-IN&amp;R</oddHeader>
    <oddFooter xml:space="preserve">&amp;L&amp;"Geneva,Regular"©2001&amp;"Chimes,Regular" COLTCO &amp;CFILENAME: &amp;F • TAB: &amp;A&amp;R&amp;"Geneva,Regular"V3.0 (2'2001)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zoomScale="150" zoomScaleNormal="150" zoomScalePageLayoutView="0" workbookViewId="0" topLeftCell="A1">
      <selection activeCell="C2" sqref="C2"/>
    </sheetView>
  </sheetViews>
  <sheetFormatPr defaultColWidth="8.28125" defaultRowHeight="12.75"/>
  <cols>
    <col min="1" max="1" width="4.00390625" style="0" customWidth="1"/>
    <col min="2" max="2" width="6.28125" style="0" customWidth="1"/>
    <col min="3" max="3" width="19.7109375" style="0" customWidth="1"/>
    <col min="4" max="4" width="9.7109375" style="6" customWidth="1"/>
    <col min="5" max="5" width="8.00390625" style="4" customWidth="1"/>
    <col min="6" max="6" width="9.28125" style="4" customWidth="1"/>
    <col min="7" max="7" width="6.140625" style="4" customWidth="1"/>
    <col min="8" max="8" width="9.140625" style="4" customWidth="1"/>
    <col min="9" max="9" width="7.00390625" style="4" customWidth="1"/>
    <col min="10" max="10" width="9.8515625" style="4" customWidth="1"/>
    <col min="11" max="11" width="8.8515625" style="4" customWidth="1"/>
    <col min="12" max="12" width="7.7109375" style="4" customWidth="1"/>
    <col min="13" max="13" width="9.00390625" style="4" customWidth="1"/>
  </cols>
  <sheetData>
    <row r="1" spans="2:13" s="1" customFormat="1" ht="12.75">
      <c r="B1" s="1" t="s">
        <v>7</v>
      </c>
      <c r="C1" s="1" t="s">
        <v>141</v>
      </c>
      <c r="D1" s="5"/>
      <c r="E1" s="2"/>
      <c r="F1" s="8" t="s">
        <v>31</v>
      </c>
      <c r="G1" s="81" t="s">
        <v>2</v>
      </c>
      <c r="H1" s="81"/>
      <c r="I1" s="81"/>
      <c r="J1" s="2"/>
      <c r="K1" s="2"/>
      <c r="L1" s="8" t="s">
        <v>32</v>
      </c>
      <c r="M1" s="5">
        <v>25</v>
      </c>
    </row>
    <row r="3" spans="1:18" s="7" customFormat="1" ht="11.25">
      <c r="A3" s="20" t="s">
        <v>115</v>
      </c>
      <c r="B3" s="20" t="s">
        <v>30</v>
      </c>
      <c r="C3" s="21"/>
      <c r="D3" s="22"/>
      <c r="E3" s="21" t="s">
        <v>100</v>
      </c>
      <c r="F3" s="21" t="s">
        <v>101</v>
      </c>
      <c r="G3" s="21" t="s">
        <v>99</v>
      </c>
      <c r="H3" s="21" t="s">
        <v>98</v>
      </c>
      <c r="I3" s="21" t="s">
        <v>102</v>
      </c>
      <c r="J3" s="21" t="s">
        <v>103</v>
      </c>
      <c r="K3" s="21"/>
      <c r="L3" s="21" t="s">
        <v>104</v>
      </c>
      <c r="M3" s="23"/>
      <c r="N3" s="23" t="s">
        <v>42</v>
      </c>
      <c r="O3" s="23" t="s">
        <v>44</v>
      </c>
      <c r="P3" s="23" t="s">
        <v>46</v>
      </c>
      <c r="Q3" s="23" t="s">
        <v>48</v>
      </c>
      <c r="R3" s="23" t="s">
        <v>46</v>
      </c>
    </row>
    <row r="4" spans="1:18" s="7" customFormat="1" ht="11.25">
      <c r="A4" s="20" t="s">
        <v>97</v>
      </c>
      <c r="B4" s="20" t="s">
        <v>105</v>
      </c>
      <c r="C4" s="21" t="s">
        <v>106</v>
      </c>
      <c r="D4" s="22" t="s">
        <v>107</v>
      </c>
      <c r="E4" s="21" t="s">
        <v>104</v>
      </c>
      <c r="F4" s="21" t="s">
        <v>108</v>
      </c>
      <c r="G4" s="21" t="s">
        <v>108</v>
      </c>
      <c r="H4" s="21" t="s">
        <v>108</v>
      </c>
      <c r="I4" s="21" t="s">
        <v>109</v>
      </c>
      <c r="J4" s="21" t="s">
        <v>110</v>
      </c>
      <c r="K4" s="21" t="s">
        <v>111</v>
      </c>
      <c r="L4" s="21" t="s">
        <v>112</v>
      </c>
      <c r="M4" s="23" t="s">
        <v>113</v>
      </c>
      <c r="N4" s="23" t="s">
        <v>43</v>
      </c>
      <c r="O4" s="23" t="s">
        <v>45</v>
      </c>
      <c r="P4" s="23" t="s">
        <v>47</v>
      </c>
      <c r="Q4" s="23" t="s">
        <v>49</v>
      </c>
      <c r="R4" s="23" t="s">
        <v>49</v>
      </c>
    </row>
    <row r="5" spans="1:18" ht="15" customHeight="1">
      <c r="A5" s="24">
        <v>1</v>
      </c>
      <c r="B5" s="9">
        <v>605</v>
      </c>
      <c r="C5" s="10" t="s">
        <v>114</v>
      </c>
      <c r="D5" s="11">
        <v>150</v>
      </c>
      <c r="E5" s="9">
        <v>100</v>
      </c>
      <c r="F5" s="9">
        <v>6</v>
      </c>
      <c r="G5" s="9">
        <v>10</v>
      </c>
      <c r="H5" s="11">
        <v>0.5</v>
      </c>
      <c r="I5" s="9">
        <v>2</v>
      </c>
      <c r="J5" s="9">
        <v>1</v>
      </c>
      <c r="K5" s="18">
        <f>(((((D5*1.0825+5)/E5)*((F5+G5)/G5))+(M1/60*I5))+(H5/(F5+G5)))+0.03+((D5/E5)*(J5-1))</f>
        <v>3.5725833333333337</v>
      </c>
      <c r="L5" s="19" t="s">
        <v>116</v>
      </c>
      <c r="M5" s="19">
        <v>3104</v>
      </c>
      <c r="N5" s="19" t="s">
        <v>115</v>
      </c>
      <c r="O5" s="25">
        <v>12.58</v>
      </c>
      <c r="P5" s="25">
        <f>O5-K5</f>
        <v>9.007416666666666</v>
      </c>
      <c r="Q5" s="26">
        <v>100</v>
      </c>
      <c r="R5" s="73">
        <f>Q5*P5</f>
        <v>900.7416666666666</v>
      </c>
    </row>
    <row r="6" spans="1:18" ht="15" customHeight="1">
      <c r="A6" s="24">
        <v>2</v>
      </c>
      <c r="B6" s="13">
        <v>630</v>
      </c>
      <c r="C6" s="14" t="s">
        <v>11</v>
      </c>
      <c r="D6" s="15">
        <v>150</v>
      </c>
      <c r="E6" s="13">
        <v>100</v>
      </c>
      <c r="F6" s="9">
        <v>6</v>
      </c>
      <c r="G6" s="9">
        <v>10</v>
      </c>
      <c r="H6" s="15">
        <v>0.5</v>
      </c>
      <c r="I6" s="13">
        <v>1</v>
      </c>
      <c r="J6" s="13">
        <v>1</v>
      </c>
      <c r="K6" s="12">
        <f>(((((D6*1.0825+5)/E6)*((F6+G6)/G6))+(M1/60*I6))+(H6/(F6+G6)))+0.03+((D6/E6)*(J6-1))</f>
        <v>3.1559166666666667</v>
      </c>
      <c r="L6" s="17" t="s">
        <v>12</v>
      </c>
      <c r="M6" s="17">
        <v>1406</v>
      </c>
      <c r="N6" s="19" t="s">
        <v>115</v>
      </c>
      <c r="O6" s="25">
        <v>12.58</v>
      </c>
      <c r="P6" s="25">
        <f aca="true" t="shared" si="0" ref="P6:P34">O6-K6</f>
        <v>9.424083333333334</v>
      </c>
      <c r="Q6" s="26">
        <v>100</v>
      </c>
      <c r="R6" s="73">
        <f aca="true" t="shared" si="1" ref="R6:R30">Q6*P6</f>
        <v>942.4083333333334</v>
      </c>
    </row>
    <row r="7" spans="1:18" ht="15" customHeight="1">
      <c r="A7" s="24">
        <v>3</v>
      </c>
      <c r="B7" s="13">
        <v>470.3</v>
      </c>
      <c r="C7" s="14" t="s">
        <v>13</v>
      </c>
      <c r="D7" s="15">
        <v>320</v>
      </c>
      <c r="E7" s="13">
        <v>100</v>
      </c>
      <c r="F7" s="13">
        <v>7</v>
      </c>
      <c r="G7" s="13">
        <v>20</v>
      </c>
      <c r="H7" s="15">
        <v>0.5</v>
      </c>
      <c r="I7" s="13">
        <v>1</v>
      </c>
      <c r="J7" s="13">
        <v>2</v>
      </c>
      <c r="K7" s="12">
        <f>(((((D7*1.0825+5)/E7)*((F7+G7)/G7))+(M1/60*I7))+(H7/(F7+G7)))+0.03+((D7/E7)*(J7-1))</f>
        <v>8.409085185185186</v>
      </c>
      <c r="L7" s="17" t="s">
        <v>14</v>
      </c>
      <c r="M7" s="17"/>
      <c r="N7" s="19" t="s">
        <v>115</v>
      </c>
      <c r="O7" s="25">
        <v>12.58</v>
      </c>
      <c r="P7" s="25">
        <f t="shared" si="0"/>
        <v>4.1709148148148145</v>
      </c>
      <c r="Q7" s="26">
        <v>100</v>
      </c>
      <c r="R7" s="73">
        <f t="shared" si="1"/>
        <v>417.0914814814814</v>
      </c>
    </row>
    <row r="8" spans="1:18" ht="15" customHeight="1">
      <c r="A8" s="24">
        <v>4</v>
      </c>
      <c r="B8" s="13">
        <v>211</v>
      </c>
      <c r="C8" s="14" t="s">
        <v>15</v>
      </c>
      <c r="D8" s="15">
        <v>438</v>
      </c>
      <c r="E8" s="13">
        <v>100</v>
      </c>
      <c r="F8" s="13">
        <v>5</v>
      </c>
      <c r="G8" s="13">
        <v>10</v>
      </c>
      <c r="H8" s="15">
        <v>0.5</v>
      </c>
      <c r="I8" s="13">
        <v>1</v>
      </c>
      <c r="J8" s="13">
        <v>1</v>
      </c>
      <c r="K8" s="12">
        <f>(((((D8*1.0825+5)/E8)*((F8+G8)/G8))+(M1/60*I8))+(H8/(F8+G8)))+0.03+((D8/E8)*(J8-1))</f>
        <v>7.667025</v>
      </c>
      <c r="L8" s="17" t="s">
        <v>12</v>
      </c>
      <c r="M8" s="17">
        <v>2272</v>
      </c>
      <c r="N8" s="19" t="s">
        <v>115</v>
      </c>
      <c r="O8" s="25">
        <v>12.58</v>
      </c>
      <c r="P8" s="25">
        <f t="shared" si="0"/>
        <v>4.912975</v>
      </c>
      <c r="Q8" s="26">
        <v>100</v>
      </c>
      <c r="R8" s="73">
        <f t="shared" si="1"/>
        <v>491.2975</v>
      </c>
    </row>
    <row r="9" spans="1:18" ht="15" customHeight="1">
      <c r="A9" s="24">
        <v>5</v>
      </c>
      <c r="B9" s="13">
        <v>652</v>
      </c>
      <c r="C9" s="14" t="s">
        <v>16</v>
      </c>
      <c r="D9" s="15">
        <v>365</v>
      </c>
      <c r="E9" s="13">
        <v>100</v>
      </c>
      <c r="F9" s="13">
        <v>6</v>
      </c>
      <c r="G9" s="13">
        <v>10</v>
      </c>
      <c r="H9" s="15">
        <v>0.5</v>
      </c>
      <c r="I9" s="13">
        <v>1</v>
      </c>
      <c r="J9" s="13">
        <v>2</v>
      </c>
      <c r="K9" s="12">
        <f>(((((D9*1.0825+5)/E9)*((F9+G9)/G9))+(M1/60*I9))+(H9/(F9+G9)))+0.03+((D9/E9)*(J9-1))</f>
        <v>10.529716666666667</v>
      </c>
      <c r="L9" s="17" t="s">
        <v>17</v>
      </c>
      <c r="M9" s="17">
        <v>825</v>
      </c>
      <c r="N9" s="19" t="s">
        <v>115</v>
      </c>
      <c r="O9" s="25">
        <v>12.58</v>
      </c>
      <c r="P9" s="25">
        <f t="shared" si="0"/>
        <v>2.050283333333333</v>
      </c>
      <c r="Q9" s="26">
        <v>100</v>
      </c>
      <c r="R9" s="73">
        <f t="shared" si="1"/>
        <v>205.02833333333328</v>
      </c>
    </row>
    <row r="10" spans="1:18" ht="15" customHeight="1">
      <c r="A10" s="24">
        <v>6</v>
      </c>
      <c r="B10" s="13">
        <v>195</v>
      </c>
      <c r="C10" s="14" t="s">
        <v>18</v>
      </c>
      <c r="D10" s="15">
        <v>457</v>
      </c>
      <c r="E10" s="13">
        <v>100</v>
      </c>
      <c r="F10" s="13">
        <v>5</v>
      </c>
      <c r="G10" s="13">
        <v>10</v>
      </c>
      <c r="H10" s="15">
        <v>0.5</v>
      </c>
      <c r="I10" s="13">
        <v>1</v>
      </c>
      <c r="J10" s="13">
        <v>2</v>
      </c>
      <c r="K10" s="12">
        <f>(((((D10*1.0825+5)/E10)*((F10+G10)/G10))+(M1/60*I10))+(H10/(F10+G10)))+0.03+((D10/E10)*(J10-1))</f>
        <v>12.5455375</v>
      </c>
      <c r="L10" s="17" t="s">
        <v>17</v>
      </c>
      <c r="M10" s="17" t="s">
        <v>115</v>
      </c>
      <c r="N10" s="19" t="s">
        <v>115</v>
      </c>
      <c r="O10" s="25">
        <v>12.58</v>
      </c>
      <c r="P10" s="25">
        <f t="shared" si="0"/>
        <v>0.03446250000000006</v>
      </c>
      <c r="Q10" s="26">
        <v>100</v>
      </c>
      <c r="R10" s="73">
        <f t="shared" si="1"/>
        <v>3.4462500000000063</v>
      </c>
    </row>
    <row r="11" spans="1:18" ht="15" customHeight="1">
      <c r="A11" s="24">
        <v>7</v>
      </c>
      <c r="B11" s="13">
        <v>654</v>
      </c>
      <c r="C11" s="14" t="s">
        <v>19</v>
      </c>
      <c r="D11" s="15">
        <v>238</v>
      </c>
      <c r="E11" s="13">
        <v>1000</v>
      </c>
      <c r="F11" s="13">
        <v>6</v>
      </c>
      <c r="G11" s="13">
        <v>10</v>
      </c>
      <c r="H11" s="15">
        <v>0.5</v>
      </c>
      <c r="I11" s="13">
        <v>1.1</v>
      </c>
      <c r="J11" s="13">
        <v>2</v>
      </c>
      <c r="K11" s="12">
        <f>(((((D11*1.0825+5)/E11)*((F11+G11)/G11))+(M1/60*I11))+(H11/(F11+G11)))+0.03+((D11/E11)*(J11-1))</f>
        <v>1.1777993333333334</v>
      </c>
      <c r="L11" s="17" t="s">
        <v>118</v>
      </c>
      <c r="M11" s="17">
        <v>49211</v>
      </c>
      <c r="N11" s="19" t="s">
        <v>115</v>
      </c>
      <c r="O11" s="25">
        <v>12.58</v>
      </c>
      <c r="P11" s="25">
        <f t="shared" si="0"/>
        <v>11.402200666666667</v>
      </c>
      <c r="Q11" s="26">
        <v>100</v>
      </c>
      <c r="R11" s="73">
        <f t="shared" si="1"/>
        <v>1140.2200666666668</v>
      </c>
    </row>
    <row r="12" spans="1:18" ht="15" customHeight="1">
      <c r="A12" s="24">
        <v>8</v>
      </c>
      <c r="B12" s="13">
        <v>657</v>
      </c>
      <c r="C12" s="14" t="s">
        <v>121</v>
      </c>
      <c r="D12" s="15">
        <v>578</v>
      </c>
      <c r="E12" s="13">
        <v>200</v>
      </c>
      <c r="F12" s="13">
        <v>4</v>
      </c>
      <c r="G12" s="13">
        <v>10</v>
      </c>
      <c r="H12" s="15">
        <v>0.5</v>
      </c>
      <c r="I12" s="13">
        <v>1.3</v>
      </c>
      <c r="J12" s="13">
        <v>2</v>
      </c>
      <c r="K12" s="12">
        <f>(((((D12*1.0825+5)/E12)*((F12+G12)/G12))+(M1/60*I12))+(H12/(F12+G12)))+0.03+((D12/E12)*(J12-1))</f>
        <v>7.912175952380952</v>
      </c>
      <c r="L12" s="17" t="s">
        <v>122</v>
      </c>
      <c r="M12" s="17">
        <v>239</v>
      </c>
      <c r="N12" s="19" t="s">
        <v>115</v>
      </c>
      <c r="O12" s="25">
        <v>12.58</v>
      </c>
      <c r="P12" s="25">
        <f t="shared" si="0"/>
        <v>4.667824047619048</v>
      </c>
      <c r="Q12" s="26">
        <v>100</v>
      </c>
      <c r="R12" s="73">
        <f t="shared" si="1"/>
        <v>466.7824047619048</v>
      </c>
    </row>
    <row r="13" spans="1:18" ht="15" customHeight="1">
      <c r="A13" s="24">
        <v>9</v>
      </c>
      <c r="B13" s="13">
        <v>261</v>
      </c>
      <c r="C13" s="14" t="s">
        <v>123</v>
      </c>
      <c r="D13" s="15">
        <v>268</v>
      </c>
      <c r="E13" s="13">
        <v>100</v>
      </c>
      <c r="F13" s="13">
        <v>6</v>
      </c>
      <c r="G13" s="13">
        <v>10</v>
      </c>
      <c r="H13" s="15">
        <v>0.5</v>
      </c>
      <c r="I13" s="13">
        <v>7.2</v>
      </c>
      <c r="J13" s="13">
        <v>2</v>
      </c>
      <c r="K13" s="12">
        <f>(((((D13*1.0825+5)/E13)*((F13+G13)/G13))+(M1/60*I13))+(H13/(F13+G13)))+0.03+((D13/E13)*(J13-1))</f>
        <v>10.46301</v>
      </c>
      <c r="L13" s="17" t="s">
        <v>124</v>
      </c>
      <c r="M13" s="17">
        <v>140202</v>
      </c>
      <c r="N13" s="19" t="s">
        <v>115</v>
      </c>
      <c r="O13" s="25">
        <v>12.58</v>
      </c>
      <c r="P13" s="25">
        <f t="shared" si="0"/>
        <v>2.1169899999999995</v>
      </c>
      <c r="Q13" s="26">
        <v>100</v>
      </c>
      <c r="R13" s="73">
        <f t="shared" si="1"/>
        <v>211.69899999999996</v>
      </c>
    </row>
    <row r="14" spans="1:18" ht="15" customHeight="1">
      <c r="A14" s="24">
        <v>10</v>
      </c>
      <c r="B14" s="13">
        <v>659</v>
      </c>
      <c r="C14" s="14" t="s">
        <v>125</v>
      </c>
      <c r="D14" s="15">
        <v>169</v>
      </c>
      <c r="E14" s="13">
        <v>500</v>
      </c>
      <c r="F14" s="13">
        <v>5</v>
      </c>
      <c r="G14" s="13">
        <v>10</v>
      </c>
      <c r="H14" s="15">
        <v>0.5</v>
      </c>
      <c r="I14" s="13">
        <v>2</v>
      </c>
      <c r="J14" s="13">
        <v>1</v>
      </c>
      <c r="K14" s="12">
        <f>(((((D14*1.0825+5)/E14)*((F14+G14)/G14))+(M1/60*I14))+(H14/(F14+G14)))+0.03+((D14/E14)*(J14-1))</f>
        <v>1.4604941666666669</v>
      </c>
      <c r="L14" s="17" t="s">
        <v>118</v>
      </c>
      <c r="M14" s="17">
        <v>39051</v>
      </c>
      <c r="N14" s="19" t="s">
        <v>115</v>
      </c>
      <c r="O14" s="25">
        <v>12.58</v>
      </c>
      <c r="P14" s="25">
        <f t="shared" si="0"/>
        <v>11.119505833333333</v>
      </c>
      <c r="Q14" s="26">
        <v>100</v>
      </c>
      <c r="R14" s="73">
        <f t="shared" si="1"/>
        <v>1111.9505833333333</v>
      </c>
    </row>
    <row r="15" spans="1:18" ht="15" customHeight="1">
      <c r="A15" s="24">
        <v>11</v>
      </c>
      <c r="B15" s="13">
        <v>660</v>
      </c>
      <c r="C15" s="14" t="s">
        <v>126</v>
      </c>
      <c r="D15" s="15">
        <v>212</v>
      </c>
      <c r="E15" s="13">
        <v>200</v>
      </c>
      <c r="F15" s="13">
        <v>7</v>
      </c>
      <c r="G15" s="13">
        <v>10</v>
      </c>
      <c r="H15" s="15">
        <v>0.5</v>
      </c>
      <c r="I15" s="13">
        <v>1.25</v>
      </c>
      <c r="J15" s="13">
        <v>2</v>
      </c>
      <c r="K15" s="12">
        <f>(((((D15*1.0825+5)/E15)*((F15+G15)/G15))+(M1/60*I15))+(H15/(F15+G15)))+0.03+((D15/E15)*(J15-1))</f>
        <v>3.6334100980392154</v>
      </c>
      <c r="L15" s="17" t="s">
        <v>118</v>
      </c>
      <c r="M15" s="17">
        <v>48061</v>
      </c>
      <c r="N15" s="19" t="s">
        <v>115</v>
      </c>
      <c r="O15" s="25">
        <v>12.58</v>
      </c>
      <c r="P15" s="25">
        <f t="shared" si="0"/>
        <v>8.946589901960785</v>
      </c>
      <c r="Q15" s="26">
        <v>100</v>
      </c>
      <c r="R15" s="73">
        <f t="shared" si="1"/>
        <v>894.6589901960784</v>
      </c>
    </row>
    <row r="16" spans="1:18" ht="15" customHeight="1">
      <c r="A16" s="24">
        <v>12</v>
      </c>
      <c r="B16" s="13">
        <v>661</v>
      </c>
      <c r="C16" s="14" t="s">
        <v>127</v>
      </c>
      <c r="D16" s="15">
        <v>235</v>
      </c>
      <c r="E16" s="13">
        <v>300</v>
      </c>
      <c r="F16" s="13">
        <v>6</v>
      </c>
      <c r="G16" s="13">
        <v>10</v>
      </c>
      <c r="H16" s="15">
        <v>0.5</v>
      </c>
      <c r="I16" s="13">
        <v>1.4</v>
      </c>
      <c r="J16" s="13">
        <v>2</v>
      </c>
      <c r="K16" s="12">
        <f>(((((D16*1.0825+5)/E16)*((F16+G16)/G16))+(M1/60*I16))+(H16/(F16+G16)))+0.03+((D16/E16)*(J16-1))</f>
        <v>2.811316666666667</v>
      </c>
      <c r="L16" s="17" t="s">
        <v>118</v>
      </c>
      <c r="M16" s="17">
        <v>7901</v>
      </c>
      <c r="N16" s="19" t="s">
        <v>115</v>
      </c>
      <c r="O16" s="25">
        <v>12.58</v>
      </c>
      <c r="P16" s="25">
        <f t="shared" si="0"/>
        <v>9.768683333333334</v>
      </c>
      <c r="Q16" s="26">
        <v>100</v>
      </c>
      <c r="R16" s="73">
        <f t="shared" si="1"/>
        <v>976.8683333333333</v>
      </c>
    </row>
    <row r="17" spans="1:18" ht="15" customHeight="1">
      <c r="A17" s="24">
        <v>13</v>
      </c>
      <c r="B17" s="13">
        <v>671</v>
      </c>
      <c r="C17" s="14" t="s">
        <v>128</v>
      </c>
      <c r="D17" s="15">
        <v>369</v>
      </c>
      <c r="E17" s="13">
        <v>100</v>
      </c>
      <c r="F17" s="13">
        <v>5</v>
      </c>
      <c r="G17" s="13">
        <v>10</v>
      </c>
      <c r="H17" s="15">
        <v>0.5</v>
      </c>
      <c r="I17" s="13">
        <v>1.3</v>
      </c>
      <c r="J17" s="13">
        <v>1</v>
      </c>
      <c r="K17" s="12">
        <f>(((((D17*1.0825+5)/E17)*((F17+G17)/G17))+(M1/60*I17))+(H17/(F17+G17)))+0.03+((D17/E17)*(J17-1))</f>
        <v>6.671637500000001</v>
      </c>
      <c r="L17" s="17" t="s">
        <v>12</v>
      </c>
      <c r="M17" s="17" t="s">
        <v>129</v>
      </c>
      <c r="N17" s="19" t="s">
        <v>115</v>
      </c>
      <c r="O17" s="25">
        <v>12.58</v>
      </c>
      <c r="P17" s="25">
        <f t="shared" si="0"/>
        <v>5.908362499999999</v>
      </c>
      <c r="Q17" s="26">
        <v>100</v>
      </c>
      <c r="R17" s="73">
        <f t="shared" si="1"/>
        <v>590.83625</v>
      </c>
    </row>
    <row r="18" spans="1:18" ht="15" customHeight="1">
      <c r="A18" s="24">
        <v>14</v>
      </c>
      <c r="B18" s="13">
        <v>650</v>
      </c>
      <c r="C18" s="14" t="s">
        <v>130</v>
      </c>
      <c r="D18" s="15">
        <v>425</v>
      </c>
      <c r="E18" s="13">
        <v>1000</v>
      </c>
      <c r="F18" s="13">
        <v>6</v>
      </c>
      <c r="G18" s="13">
        <v>10</v>
      </c>
      <c r="H18" s="15">
        <v>0.5</v>
      </c>
      <c r="I18" s="13">
        <v>1.25</v>
      </c>
      <c r="J18" s="13">
        <v>1</v>
      </c>
      <c r="K18" s="12">
        <f>(((((D18*1.0825+5)/E18)*((F18+G18)/G18))+(M1/60*I18))+(H18/(F18+G18)))+0.03+((D18/E18)*(J18-1))</f>
        <v>1.3261833333333335</v>
      </c>
      <c r="L18" s="17" t="s">
        <v>12</v>
      </c>
      <c r="M18" s="17" t="s">
        <v>131</v>
      </c>
      <c r="N18" s="19" t="s">
        <v>115</v>
      </c>
      <c r="O18" s="25">
        <v>12.58</v>
      </c>
      <c r="P18" s="25">
        <f t="shared" si="0"/>
        <v>11.253816666666667</v>
      </c>
      <c r="Q18" s="26">
        <v>100</v>
      </c>
      <c r="R18" s="73">
        <f t="shared" si="1"/>
        <v>1125.3816666666667</v>
      </c>
    </row>
    <row r="19" spans="1:18" ht="15" customHeight="1">
      <c r="A19" s="24">
        <v>15</v>
      </c>
      <c r="B19" s="13">
        <v>998</v>
      </c>
      <c r="C19" s="14" t="s">
        <v>135</v>
      </c>
      <c r="D19" s="15">
        <v>235</v>
      </c>
      <c r="E19" s="13">
        <v>100</v>
      </c>
      <c r="F19" s="13">
        <v>7</v>
      </c>
      <c r="G19" s="13">
        <v>10</v>
      </c>
      <c r="H19" s="15">
        <v>0.5</v>
      </c>
      <c r="I19" s="13">
        <v>1.5</v>
      </c>
      <c r="J19" s="13">
        <v>1</v>
      </c>
      <c r="K19" s="12">
        <f>(((((D19*1.0825+5)/E19)*((F19+G19)/G19))+(M1/60*I19))+(H19/(F19+G19)))+0.03+((D19/E19)*(J19-1))</f>
        <v>5.093999264705883</v>
      </c>
      <c r="L19" s="17" t="s">
        <v>17</v>
      </c>
      <c r="M19" s="17">
        <v>839</v>
      </c>
      <c r="N19" s="19" t="s">
        <v>115</v>
      </c>
      <c r="O19" s="25">
        <v>12.58</v>
      </c>
      <c r="P19" s="25">
        <f t="shared" si="0"/>
        <v>7.486000735294117</v>
      </c>
      <c r="Q19" s="26">
        <v>100</v>
      </c>
      <c r="R19" s="73">
        <f t="shared" si="1"/>
        <v>748.6000735294117</v>
      </c>
    </row>
    <row r="20" spans="1:18" ht="15" customHeight="1">
      <c r="A20" s="24">
        <v>16</v>
      </c>
      <c r="B20" s="13">
        <v>665</v>
      </c>
      <c r="C20" s="14" t="s">
        <v>132</v>
      </c>
      <c r="D20" s="15">
        <v>235</v>
      </c>
      <c r="E20" s="13">
        <v>300</v>
      </c>
      <c r="F20" s="13">
        <v>6</v>
      </c>
      <c r="G20" s="13">
        <v>10</v>
      </c>
      <c r="H20" s="15">
        <v>0.5</v>
      </c>
      <c r="I20" s="13">
        <v>1.3</v>
      </c>
      <c r="J20" s="13">
        <v>1</v>
      </c>
      <c r="K20" s="12">
        <f>(((((D20*1.0825+5)/E20)*((F20+G20)/G20))+(M1/60*I20))+(H20/(F20+G20)))+0.03+((D20/E20)*(J20-1))</f>
        <v>1.9863166666666672</v>
      </c>
      <c r="L20" s="17" t="s">
        <v>12</v>
      </c>
      <c r="M20" s="17">
        <v>2239</v>
      </c>
      <c r="N20" s="19" t="s">
        <v>115</v>
      </c>
      <c r="O20" s="25">
        <v>18.66</v>
      </c>
      <c r="P20" s="25">
        <f t="shared" si="0"/>
        <v>16.673683333333333</v>
      </c>
      <c r="Q20" s="26">
        <v>100</v>
      </c>
      <c r="R20" s="73">
        <f t="shared" si="1"/>
        <v>1667.3683333333333</v>
      </c>
    </row>
    <row r="21" spans="1:18" ht="15" customHeight="1">
      <c r="A21" s="24">
        <v>17</v>
      </c>
      <c r="B21" s="13">
        <v>412</v>
      </c>
      <c r="C21" s="14" t="s">
        <v>133</v>
      </c>
      <c r="D21" s="15">
        <v>157</v>
      </c>
      <c r="E21" s="13">
        <v>40</v>
      </c>
      <c r="F21" s="13">
        <v>5</v>
      </c>
      <c r="G21" s="13">
        <v>10</v>
      </c>
      <c r="H21" s="15">
        <v>0.5</v>
      </c>
      <c r="I21" s="13">
        <v>1.2</v>
      </c>
      <c r="J21" s="13">
        <v>1</v>
      </c>
      <c r="K21" s="12">
        <f>(((((D21*1.0825+5)/E21)*((F21+G21)/G21))+(M1/60*I21))+(H21/(F21+G21)))+0.03+((D21/E21)*(J21-1))</f>
        <v>7.124052083333335</v>
      </c>
      <c r="L21" s="17" t="s">
        <v>118</v>
      </c>
      <c r="M21" s="17">
        <v>51000</v>
      </c>
      <c r="N21" s="19" t="s">
        <v>115</v>
      </c>
      <c r="O21" s="25">
        <v>12.58</v>
      </c>
      <c r="P21" s="25">
        <f t="shared" si="0"/>
        <v>5.455947916666665</v>
      </c>
      <c r="Q21" s="26">
        <v>100</v>
      </c>
      <c r="R21" s="73">
        <f t="shared" si="1"/>
        <v>545.5947916666665</v>
      </c>
    </row>
    <row r="22" spans="1:18" ht="15" customHeight="1">
      <c r="A22" s="24">
        <v>18</v>
      </c>
      <c r="B22" s="13">
        <v>246</v>
      </c>
      <c r="C22" s="14" t="s">
        <v>134</v>
      </c>
      <c r="D22" s="15">
        <v>289</v>
      </c>
      <c r="E22" s="13">
        <v>100</v>
      </c>
      <c r="F22" s="13">
        <v>6</v>
      </c>
      <c r="G22" s="13">
        <v>10</v>
      </c>
      <c r="H22" s="15">
        <v>0.5</v>
      </c>
      <c r="I22" s="13">
        <v>1.5</v>
      </c>
      <c r="J22" s="13">
        <v>2</v>
      </c>
      <c r="K22" s="12">
        <f>(((((D22*1.0825+5)/E22)*((F22+G22)/G22))+(M1/60*I22))+(H22/(F22+G22)))+0.03+((D22/E22)*(J22-1))</f>
        <v>8.66173</v>
      </c>
      <c r="L22" s="17" t="s">
        <v>122</v>
      </c>
      <c r="M22" s="17">
        <v>765</v>
      </c>
      <c r="N22" s="19" t="s">
        <v>115</v>
      </c>
      <c r="O22" s="25">
        <v>12.58</v>
      </c>
      <c r="P22" s="25">
        <f t="shared" si="0"/>
        <v>3.9182699999999997</v>
      </c>
      <c r="Q22" s="26">
        <v>100</v>
      </c>
      <c r="R22" s="73">
        <f t="shared" si="1"/>
        <v>391.827</v>
      </c>
    </row>
    <row r="23" spans="1:18" ht="15" customHeight="1">
      <c r="A23" s="24">
        <v>19</v>
      </c>
      <c r="B23" s="13">
        <v>255</v>
      </c>
      <c r="C23" s="14" t="s">
        <v>135</v>
      </c>
      <c r="D23" s="15">
        <v>235</v>
      </c>
      <c r="E23" s="13">
        <v>100</v>
      </c>
      <c r="F23" s="13">
        <v>7</v>
      </c>
      <c r="G23" s="13">
        <v>10</v>
      </c>
      <c r="H23" s="15">
        <v>0.5</v>
      </c>
      <c r="I23" s="13">
        <v>1.25</v>
      </c>
      <c r="J23" s="13">
        <v>2</v>
      </c>
      <c r="K23" s="12">
        <f>(((((D23*1.0825+5)/E23)*((F23+G23)/G23))+(M1/60*I23))+(H23/(F23+G23)))+0.03+((D23/E23)*(J23-1))</f>
        <v>7.339832598039216</v>
      </c>
      <c r="L23" s="17" t="s">
        <v>118</v>
      </c>
      <c r="M23" s="17">
        <v>27221</v>
      </c>
      <c r="N23" s="19" t="s">
        <v>115</v>
      </c>
      <c r="O23" s="25">
        <v>12.58</v>
      </c>
      <c r="P23" s="25">
        <f t="shared" si="0"/>
        <v>5.240167401960784</v>
      </c>
      <c r="Q23" s="26">
        <v>100</v>
      </c>
      <c r="R23" s="73">
        <f t="shared" si="1"/>
        <v>524.0167401960784</v>
      </c>
    </row>
    <row r="24" spans="1:18" ht="15" customHeight="1">
      <c r="A24" s="24">
        <v>20</v>
      </c>
      <c r="B24" s="13">
        <v>681</v>
      </c>
      <c r="C24" s="14" t="s">
        <v>136</v>
      </c>
      <c r="D24" s="15">
        <v>540</v>
      </c>
      <c r="E24" s="13">
        <v>100</v>
      </c>
      <c r="F24" s="13">
        <v>6</v>
      </c>
      <c r="G24" s="13">
        <v>10</v>
      </c>
      <c r="H24" s="15">
        <v>0.5</v>
      </c>
      <c r="I24" s="13">
        <v>1</v>
      </c>
      <c r="J24" s="13">
        <v>1</v>
      </c>
      <c r="K24" s="12">
        <f>(((((D24*1.0825+5)/E24)*((F24+G24)/G24))+(M1/60*I24))+(H24/(F24+G24)))+0.03+((D24/E24)*(J24-1))</f>
        <v>9.910716666666664</v>
      </c>
      <c r="L24" s="17" t="s">
        <v>12</v>
      </c>
      <c r="M24" s="17" t="s">
        <v>137</v>
      </c>
      <c r="N24" s="19" t="s">
        <v>115</v>
      </c>
      <c r="O24" s="25">
        <v>25.98</v>
      </c>
      <c r="P24" s="25">
        <f t="shared" si="0"/>
        <v>16.06928333333334</v>
      </c>
      <c r="Q24" s="26">
        <v>100</v>
      </c>
      <c r="R24" s="73">
        <f t="shared" si="1"/>
        <v>1606.9283333333337</v>
      </c>
    </row>
    <row r="25" spans="1:18" ht="15" customHeight="1">
      <c r="A25" s="24">
        <v>21</v>
      </c>
      <c r="B25" s="13">
        <v>668</v>
      </c>
      <c r="C25" s="14" t="s">
        <v>138</v>
      </c>
      <c r="D25" s="15">
        <v>125</v>
      </c>
      <c r="E25" s="13">
        <v>100</v>
      </c>
      <c r="F25" s="13">
        <v>5</v>
      </c>
      <c r="G25" s="13">
        <v>10</v>
      </c>
      <c r="H25" s="15">
        <v>0.5</v>
      </c>
      <c r="I25" s="13">
        <v>1.1</v>
      </c>
      <c r="J25" s="13">
        <v>2</v>
      </c>
      <c r="K25" s="12">
        <f>(((((D25*1.0825+5)/E25)*((F25+G25)/G25))+(M1/60*I25))+(H25/(F25+G25)))+0.03+((D25/E25)*(J25-1))</f>
        <v>3.8763541666666663</v>
      </c>
      <c r="L25" s="17" t="s">
        <v>17</v>
      </c>
      <c r="M25" s="17">
        <v>838</v>
      </c>
      <c r="N25" s="19" t="s">
        <v>115</v>
      </c>
      <c r="O25" s="25">
        <v>12.58</v>
      </c>
      <c r="P25" s="25">
        <f t="shared" si="0"/>
        <v>8.703645833333333</v>
      </c>
      <c r="Q25" s="26">
        <v>100</v>
      </c>
      <c r="R25" s="73">
        <f t="shared" si="1"/>
        <v>870.3645833333333</v>
      </c>
    </row>
    <row r="26" spans="1:18" ht="15" customHeight="1">
      <c r="A26" s="24">
        <v>22</v>
      </c>
      <c r="B26" s="13">
        <v>668</v>
      </c>
      <c r="C26" s="14" t="s">
        <v>139</v>
      </c>
      <c r="D26" s="15">
        <v>98</v>
      </c>
      <c r="E26" s="13">
        <v>100</v>
      </c>
      <c r="F26" s="13">
        <v>6</v>
      </c>
      <c r="G26" s="13">
        <v>10</v>
      </c>
      <c r="H26" s="15">
        <v>0.5</v>
      </c>
      <c r="I26" s="13">
        <v>1</v>
      </c>
      <c r="J26" s="13">
        <v>1</v>
      </c>
      <c r="K26" s="12">
        <f>(((((D26*1.0825+5)/E26)*((F26+G26)/G26))+(M1/60*I26))+(H26/(F26+G26)))+0.03+((D26/E26)*(J26-1))</f>
        <v>2.2552766666666666</v>
      </c>
      <c r="L26" s="17" t="s">
        <v>118</v>
      </c>
      <c r="M26" s="17">
        <v>37728</v>
      </c>
      <c r="N26" s="19" t="s">
        <v>115</v>
      </c>
      <c r="O26" s="25">
        <v>12.58</v>
      </c>
      <c r="P26" s="25">
        <f t="shared" si="0"/>
        <v>10.324723333333333</v>
      </c>
      <c r="Q26" s="26">
        <v>100</v>
      </c>
      <c r="R26" s="73">
        <f t="shared" si="1"/>
        <v>1032.4723333333334</v>
      </c>
    </row>
    <row r="27" spans="1:18" ht="15" customHeight="1">
      <c r="A27" s="24">
        <v>23</v>
      </c>
      <c r="B27" s="13">
        <v>166</v>
      </c>
      <c r="C27" s="14" t="s">
        <v>26</v>
      </c>
      <c r="D27" s="15">
        <v>342</v>
      </c>
      <c r="E27" s="13">
        <v>100</v>
      </c>
      <c r="F27" s="13">
        <v>5</v>
      </c>
      <c r="G27" s="13">
        <v>10</v>
      </c>
      <c r="H27" s="15">
        <v>0.5</v>
      </c>
      <c r="I27" s="13">
        <v>1</v>
      </c>
      <c r="J27" s="13">
        <v>1</v>
      </c>
      <c r="K27" s="12">
        <f>(((((D27*1.0825+5)/E27)*((F27+G27)/G27))+(M1/60*I27))+(H27/(F27+G27)))+0.03+((D27/E27)*(J27-1))</f>
        <v>6.108225000000001</v>
      </c>
      <c r="L27" s="17" t="s">
        <v>118</v>
      </c>
      <c r="M27" s="17">
        <v>63763</v>
      </c>
      <c r="N27" s="19" t="s">
        <v>115</v>
      </c>
      <c r="O27" s="25">
        <v>12.58</v>
      </c>
      <c r="P27" s="25">
        <f t="shared" si="0"/>
        <v>6.471774999999999</v>
      </c>
      <c r="Q27" s="26">
        <v>100</v>
      </c>
      <c r="R27" s="73">
        <f t="shared" si="1"/>
        <v>647.1774999999999</v>
      </c>
    </row>
    <row r="28" spans="1:18" ht="15" customHeight="1">
      <c r="A28" s="24">
        <v>24</v>
      </c>
      <c r="B28" s="13">
        <v>669</v>
      </c>
      <c r="C28" s="14" t="s">
        <v>27</v>
      </c>
      <c r="D28" s="15">
        <v>412</v>
      </c>
      <c r="E28" s="13">
        <v>100</v>
      </c>
      <c r="F28" s="13">
        <v>4</v>
      </c>
      <c r="G28" s="13">
        <v>10</v>
      </c>
      <c r="H28" s="15">
        <v>0.5</v>
      </c>
      <c r="I28" s="13">
        <v>1</v>
      </c>
      <c r="J28" s="13">
        <v>1</v>
      </c>
      <c r="K28" s="12">
        <f>(((((D28*1.0825+5)/E28)*((F28+G28)/G28))+(M1/60*I28))+(H28/(F28+G28)))+0.03+((D28/E28)*(J28-1))</f>
        <v>6.796240952380953</v>
      </c>
      <c r="L28" s="17" t="s">
        <v>124</v>
      </c>
      <c r="M28" s="17">
        <v>289102</v>
      </c>
      <c r="N28" s="19" t="s">
        <v>115</v>
      </c>
      <c r="O28" s="25">
        <v>12.58</v>
      </c>
      <c r="P28" s="25">
        <f t="shared" si="0"/>
        <v>5.783759047619047</v>
      </c>
      <c r="Q28" s="26">
        <v>100</v>
      </c>
      <c r="R28" s="73">
        <f t="shared" si="1"/>
        <v>578.3759047619047</v>
      </c>
    </row>
    <row r="29" spans="1:18" ht="15" customHeight="1">
      <c r="A29" s="24">
        <v>25</v>
      </c>
      <c r="B29" s="13">
        <v>670</v>
      </c>
      <c r="C29" s="14" t="s">
        <v>28</v>
      </c>
      <c r="D29" s="15">
        <v>172</v>
      </c>
      <c r="E29" s="13">
        <v>100</v>
      </c>
      <c r="F29" s="13">
        <v>5</v>
      </c>
      <c r="G29" s="13">
        <v>10</v>
      </c>
      <c r="H29" s="15">
        <v>0.5</v>
      </c>
      <c r="I29" s="13">
        <v>1</v>
      </c>
      <c r="J29" s="13">
        <v>1</v>
      </c>
      <c r="K29" s="12">
        <f>(((((D29*1.0825+5)/E29)*((F29+G29)/G29))+(M1/60*I29))+(H29/(F29+G29)))+0.03+((D29/E29)*(J29-1))</f>
        <v>3.3478499999999993</v>
      </c>
      <c r="L29" s="17" t="s">
        <v>12</v>
      </c>
      <c r="M29" s="17" t="s">
        <v>137</v>
      </c>
      <c r="N29" s="19" t="s">
        <v>115</v>
      </c>
      <c r="O29" s="25">
        <v>12.58</v>
      </c>
      <c r="P29" s="25">
        <f t="shared" si="0"/>
        <v>9.23215</v>
      </c>
      <c r="Q29" s="26">
        <v>100</v>
      </c>
      <c r="R29" s="73">
        <f t="shared" si="1"/>
        <v>923.215</v>
      </c>
    </row>
    <row r="30" spans="1:18" ht="15" customHeight="1">
      <c r="A30" s="24">
        <v>26</v>
      </c>
      <c r="B30" s="13">
        <v>651</v>
      </c>
      <c r="C30" s="14" t="s">
        <v>29</v>
      </c>
      <c r="D30" s="15">
        <v>352</v>
      </c>
      <c r="E30" s="13">
        <v>200</v>
      </c>
      <c r="F30" s="13">
        <v>6</v>
      </c>
      <c r="G30" s="13">
        <v>10</v>
      </c>
      <c r="H30" s="15">
        <v>0.5</v>
      </c>
      <c r="I30" s="13">
        <v>1.4</v>
      </c>
      <c r="J30" s="13">
        <v>1</v>
      </c>
      <c r="K30" s="12">
        <f>(((((D30*1.0825+5)/E30)*((F30+G30)/G30))+(M1/60*I30))+(H30/(F30+G30)))+0.03+((D30/E30)*(J30-1))</f>
        <v>3.7329033333333337</v>
      </c>
      <c r="L30" s="17" t="s">
        <v>118</v>
      </c>
      <c r="M30" s="17">
        <v>48061</v>
      </c>
      <c r="N30" s="19" t="s">
        <v>115</v>
      </c>
      <c r="O30" s="25">
        <v>12.58</v>
      </c>
      <c r="P30" s="25">
        <f t="shared" si="0"/>
        <v>8.847096666666665</v>
      </c>
      <c r="Q30" s="26">
        <v>100</v>
      </c>
      <c r="R30" s="73">
        <f t="shared" si="1"/>
        <v>884.7096666666665</v>
      </c>
    </row>
    <row r="31" spans="1:18" ht="15" customHeight="1">
      <c r="A31" s="24">
        <v>27</v>
      </c>
      <c r="B31" s="13"/>
      <c r="C31" s="16"/>
      <c r="D31" s="15"/>
      <c r="E31" s="13"/>
      <c r="F31" s="13" t="s">
        <v>115</v>
      </c>
      <c r="G31" s="13"/>
      <c r="H31" s="15" t="s">
        <v>115</v>
      </c>
      <c r="I31" s="13"/>
      <c r="J31" s="13"/>
      <c r="K31" s="12" t="s">
        <v>115</v>
      </c>
      <c r="L31" s="17"/>
      <c r="M31" s="17"/>
      <c r="N31" s="17"/>
      <c r="O31" s="25">
        <v>12.58</v>
      </c>
      <c r="P31" s="25" t="e">
        <f t="shared" si="0"/>
        <v>#VALUE!</v>
      </c>
      <c r="Q31" s="26">
        <v>100</v>
      </c>
      <c r="R31" s="73"/>
    </row>
    <row r="32" spans="1:18" ht="15" customHeight="1">
      <c r="A32" s="24">
        <v>28</v>
      </c>
      <c r="B32" s="13"/>
      <c r="C32" s="16"/>
      <c r="D32" s="15"/>
      <c r="E32" s="13"/>
      <c r="F32" s="13" t="s">
        <v>115</v>
      </c>
      <c r="G32" s="13"/>
      <c r="H32" s="15" t="s">
        <v>115</v>
      </c>
      <c r="I32" s="13"/>
      <c r="J32" s="13"/>
      <c r="K32" s="12" t="s">
        <v>115</v>
      </c>
      <c r="L32" s="17"/>
      <c r="M32" s="17"/>
      <c r="N32" s="17"/>
      <c r="O32" s="25">
        <v>12.58</v>
      </c>
      <c r="P32" s="25" t="e">
        <f t="shared" si="0"/>
        <v>#VALUE!</v>
      </c>
      <c r="Q32" s="26">
        <v>100</v>
      </c>
      <c r="R32" s="73"/>
    </row>
    <row r="33" spans="1:18" ht="15" customHeight="1">
      <c r="A33" s="24">
        <v>29</v>
      </c>
      <c r="B33" s="13"/>
      <c r="C33" s="16"/>
      <c r="D33" s="15"/>
      <c r="E33" s="13"/>
      <c r="F33" s="13" t="s">
        <v>115</v>
      </c>
      <c r="G33" s="13"/>
      <c r="H33" s="15" t="s">
        <v>115</v>
      </c>
      <c r="I33" s="13"/>
      <c r="J33" s="13"/>
      <c r="K33" s="12" t="s">
        <v>115</v>
      </c>
      <c r="L33" s="17"/>
      <c r="M33" s="17"/>
      <c r="N33" s="17"/>
      <c r="O33" s="25">
        <v>12.58</v>
      </c>
      <c r="P33" s="25" t="e">
        <f t="shared" si="0"/>
        <v>#VALUE!</v>
      </c>
      <c r="Q33" s="26">
        <v>100</v>
      </c>
      <c r="R33" s="73"/>
    </row>
    <row r="34" spans="1:18" ht="15" customHeight="1">
      <c r="A34" s="24">
        <v>30</v>
      </c>
      <c r="B34" s="13"/>
      <c r="C34" s="16"/>
      <c r="D34" s="15"/>
      <c r="E34" s="13"/>
      <c r="F34" s="13" t="s">
        <v>115</v>
      </c>
      <c r="G34" s="13"/>
      <c r="H34" s="15" t="s">
        <v>115</v>
      </c>
      <c r="I34" s="13"/>
      <c r="J34" s="13"/>
      <c r="K34" s="12" t="s">
        <v>115</v>
      </c>
      <c r="L34" s="17"/>
      <c r="M34" s="17"/>
      <c r="N34" s="17"/>
      <c r="O34" s="25">
        <v>12.58</v>
      </c>
      <c r="P34" s="25" t="e">
        <f t="shared" si="0"/>
        <v>#VALUE!</v>
      </c>
      <c r="Q34" s="26">
        <v>100</v>
      </c>
      <c r="R34" s="73"/>
    </row>
    <row r="35" spans="16:18" ht="12">
      <c r="P35" s="28" t="s">
        <v>50</v>
      </c>
      <c r="Q35" s="29">
        <f>SUM(Q5:Q34)</f>
        <v>3000</v>
      </c>
      <c r="R35" s="68">
        <f>SUM(R5:R34)</f>
        <v>19899.061119926864</v>
      </c>
    </row>
    <row r="36" spans="2:18" ht="12.75">
      <c r="B36" s="3" t="s">
        <v>96</v>
      </c>
      <c r="Q36" s="28" t="s">
        <v>33</v>
      </c>
      <c r="R36" s="27">
        <f>R35/Q35</f>
        <v>6.6330203733089546</v>
      </c>
    </row>
  </sheetData>
  <sheetProtection/>
  <mergeCells count="1">
    <mergeCell ref="G1:I1"/>
  </mergeCells>
  <printOptions horizontalCentered="1" verticalCentered="1"/>
  <pageMargins left="0.25" right="0.25" top="0.5" bottom="0.5" header="0.5" footer="0.5"/>
  <pageSetup fitToHeight="1" fitToWidth="1" horizontalDpi="1200" verticalDpi="1200" orientation="landscape" scale="86" r:id="rId2"/>
  <headerFooter>
    <oddHeader>&amp;L&amp;C&amp;"KlavenItal,Regular"&amp;24TEST COST PER REPORTABLE RESULT EXAMPLE&amp;R</oddHeader>
    <oddFooter xml:space="preserve">&amp;L&amp;"Geneva,Regular"©2001 &amp;"Chimes,Regular"COLTCO &amp;CFILENAME: &amp;F • TAB: &amp;A &amp;R&amp;"Geneva,Regular"V3.0 (2'2001)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zoomScale="91" zoomScaleNormal="91" zoomScalePageLayoutView="0" workbookViewId="0" topLeftCell="B1">
      <selection activeCell="D8" sqref="D8"/>
    </sheetView>
  </sheetViews>
  <sheetFormatPr defaultColWidth="8.28125" defaultRowHeight="12.75"/>
  <cols>
    <col min="1" max="1" width="4.00390625" style="0" customWidth="1"/>
    <col min="2" max="2" width="6.28125" style="0" customWidth="1"/>
    <col min="3" max="3" width="19.7109375" style="0" customWidth="1"/>
    <col min="4" max="4" width="9.7109375" style="6" customWidth="1"/>
    <col min="5" max="5" width="8.00390625" style="4" customWidth="1"/>
    <col min="6" max="6" width="9.28125" style="4" customWidth="1"/>
    <col min="7" max="7" width="6.140625" style="4" customWidth="1"/>
    <col min="8" max="8" width="9.140625" style="4" customWidth="1"/>
    <col min="9" max="9" width="7.00390625" style="4" customWidth="1"/>
    <col min="10" max="10" width="9.8515625" style="4" customWidth="1"/>
    <col min="11" max="11" width="8.8515625" style="4" customWidth="1"/>
    <col min="12" max="12" width="7.7109375" style="4" customWidth="1"/>
    <col min="13" max="13" width="9.00390625" style="4" customWidth="1"/>
  </cols>
  <sheetData>
    <row r="1" spans="2:13" s="1" customFormat="1" ht="12.75">
      <c r="B1" s="1" t="s">
        <v>7</v>
      </c>
      <c r="C1" s="36" t="s">
        <v>115</v>
      </c>
      <c r="D1" s="5"/>
      <c r="E1" s="2"/>
      <c r="F1" s="8" t="s">
        <v>31</v>
      </c>
      <c r="G1" s="76" t="s">
        <v>39</v>
      </c>
      <c r="H1" s="2"/>
      <c r="I1" s="2"/>
      <c r="J1" s="2"/>
      <c r="K1" s="2"/>
      <c r="L1" s="8" t="s">
        <v>32</v>
      </c>
      <c r="M1" s="35">
        <v>35</v>
      </c>
    </row>
    <row r="3" spans="1:18" s="7" customFormat="1" ht="12" customHeight="1">
      <c r="A3" s="20" t="s">
        <v>115</v>
      </c>
      <c r="B3" s="69" t="s">
        <v>30</v>
      </c>
      <c r="C3" s="84" t="s">
        <v>106</v>
      </c>
      <c r="D3" s="85" t="s">
        <v>107</v>
      </c>
      <c r="E3" s="70" t="s">
        <v>100</v>
      </c>
      <c r="F3" s="70" t="s">
        <v>101</v>
      </c>
      <c r="G3" s="70" t="s">
        <v>99</v>
      </c>
      <c r="H3" s="70" t="s">
        <v>98</v>
      </c>
      <c r="I3" s="70" t="s">
        <v>102</v>
      </c>
      <c r="J3" s="70" t="s">
        <v>103</v>
      </c>
      <c r="K3" s="82" t="s">
        <v>111</v>
      </c>
      <c r="L3" s="70" t="s">
        <v>104</v>
      </c>
      <c r="M3" s="84" t="s">
        <v>113</v>
      </c>
      <c r="N3" s="71" t="s">
        <v>42</v>
      </c>
      <c r="O3" s="71" t="s">
        <v>85</v>
      </c>
      <c r="P3" s="72" t="s">
        <v>46</v>
      </c>
      <c r="Q3" s="71" t="s">
        <v>48</v>
      </c>
      <c r="R3" s="72" t="s">
        <v>46</v>
      </c>
    </row>
    <row r="4" spans="1:18" s="7" customFormat="1" ht="11.25">
      <c r="A4" s="20" t="s">
        <v>97</v>
      </c>
      <c r="B4" s="69" t="s">
        <v>105</v>
      </c>
      <c r="C4" s="84"/>
      <c r="D4" s="85"/>
      <c r="E4" s="70" t="s">
        <v>104</v>
      </c>
      <c r="F4" s="70" t="s">
        <v>108</v>
      </c>
      <c r="G4" s="70" t="s">
        <v>108</v>
      </c>
      <c r="H4" s="70" t="s">
        <v>108</v>
      </c>
      <c r="I4" s="70" t="s">
        <v>109</v>
      </c>
      <c r="J4" s="70" t="s">
        <v>110</v>
      </c>
      <c r="K4" s="83"/>
      <c r="L4" s="70" t="s">
        <v>112</v>
      </c>
      <c r="M4" s="84"/>
      <c r="N4" s="71" t="s">
        <v>43</v>
      </c>
      <c r="O4" s="71" t="s">
        <v>45</v>
      </c>
      <c r="P4" s="72" t="s">
        <v>47</v>
      </c>
      <c r="Q4" s="71" t="s">
        <v>49</v>
      </c>
      <c r="R4" s="72" t="s">
        <v>49</v>
      </c>
    </row>
    <row r="5" spans="1:18" ht="15" customHeight="1">
      <c r="A5" s="24">
        <v>1</v>
      </c>
      <c r="B5" s="9">
        <v>565</v>
      </c>
      <c r="C5" s="10" t="s">
        <v>76</v>
      </c>
      <c r="D5" s="11">
        <v>527.5</v>
      </c>
      <c r="E5" s="9">
        <v>100</v>
      </c>
      <c r="F5" s="9">
        <v>7</v>
      </c>
      <c r="G5" s="9">
        <v>50</v>
      </c>
      <c r="H5" s="11">
        <v>2.25</v>
      </c>
      <c r="I5" s="9">
        <v>20</v>
      </c>
      <c r="J5" s="9">
        <v>1</v>
      </c>
      <c r="K5" s="12">
        <f>(((((D5*1.0825+5)/E5)*((F5+G5)/G5))+((M/60*I5))/(F5+G5))+(H5/(F5+G5)))+0.03+((D5/E5)*(J5-1))</f>
        <v>6.840765796783625</v>
      </c>
      <c r="L5" s="19"/>
      <c r="M5" s="19"/>
      <c r="N5" s="19"/>
      <c r="O5" s="25">
        <v>12</v>
      </c>
      <c r="P5" s="25">
        <f>O5-K5</f>
        <v>5.159234203216375</v>
      </c>
      <c r="Q5" s="26">
        <v>65</v>
      </c>
      <c r="R5" s="74">
        <f>Q5*P5</f>
        <v>335.3502232090644</v>
      </c>
    </row>
    <row r="6" spans="1:18" ht="15" customHeight="1">
      <c r="A6" s="24">
        <v>2</v>
      </c>
      <c r="B6" s="13">
        <v>7841</v>
      </c>
      <c r="C6" s="14" t="s">
        <v>84</v>
      </c>
      <c r="D6" s="15">
        <v>200</v>
      </c>
      <c r="E6" s="13">
        <v>100</v>
      </c>
      <c r="F6" s="9">
        <v>7</v>
      </c>
      <c r="G6" s="9">
        <v>50</v>
      </c>
      <c r="H6" s="15">
        <v>0.21</v>
      </c>
      <c r="I6" s="13">
        <v>20</v>
      </c>
      <c r="J6" s="13">
        <v>1</v>
      </c>
      <c r="K6" s="12">
        <f aca="true" t="shared" si="0" ref="K6:K34">(((((D6*1.0825+5)/E6)*((F6+G6)/G6))+((M/60*I6))/(F6+G6))+(H6/(F6+G6)))+0.03+((D6/E6)*(J6-1))</f>
        <v>2.7634625730994147</v>
      </c>
      <c r="L6" s="17"/>
      <c r="M6" s="17"/>
      <c r="N6" s="19"/>
      <c r="O6" s="25">
        <v>8.5</v>
      </c>
      <c r="P6" s="25">
        <f aca="true" t="shared" si="1" ref="P6:P34">O6-K6</f>
        <v>5.736537426900585</v>
      </c>
      <c r="Q6" s="26">
        <v>385</v>
      </c>
      <c r="R6" s="74">
        <f aca="true" t="shared" si="2" ref="R6:R34">Q6*P6</f>
        <v>2208.5669093567253</v>
      </c>
    </row>
    <row r="7" spans="1:18" ht="15" customHeight="1">
      <c r="A7" s="24">
        <v>3</v>
      </c>
      <c r="B7" s="13"/>
      <c r="C7" s="14" t="s">
        <v>115</v>
      </c>
      <c r="D7" s="15"/>
      <c r="E7" s="13"/>
      <c r="F7" s="13"/>
      <c r="G7" s="13"/>
      <c r="H7" s="15"/>
      <c r="I7" s="13"/>
      <c r="J7" s="13"/>
      <c r="K7" s="12" t="e">
        <f t="shared" si="0"/>
        <v>#DIV/0!</v>
      </c>
      <c r="L7" s="17"/>
      <c r="M7" s="17"/>
      <c r="N7" s="19"/>
      <c r="O7" s="25"/>
      <c r="P7" s="25" t="e">
        <f t="shared" si="1"/>
        <v>#DIV/0!</v>
      </c>
      <c r="Q7" s="26"/>
      <c r="R7" s="74" t="e">
        <f t="shared" si="2"/>
        <v>#DIV/0!</v>
      </c>
    </row>
    <row r="8" spans="1:18" ht="15" customHeight="1">
      <c r="A8" s="24">
        <v>4</v>
      </c>
      <c r="B8" s="13"/>
      <c r="C8" s="14" t="s">
        <v>115</v>
      </c>
      <c r="D8" s="15"/>
      <c r="E8" s="13"/>
      <c r="F8" s="13"/>
      <c r="G8" s="13"/>
      <c r="H8" s="15"/>
      <c r="I8" s="13"/>
      <c r="J8" s="13"/>
      <c r="K8" s="12" t="e">
        <f t="shared" si="0"/>
        <v>#DIV/0!</v>
      </c>
      <c r="L8" s="17"/>
      <c r="M8" s="17"/>
      <c r="N8" s="19"/>
      <c r="O8" s="25"/>
      <c r="P8" s="25" t="e">
        <f t="shared" si="1"/>
        <v>#DIV/0!</v>
      </c>
      <c r="Q8" s="26"/>
      <c r="R8" s="74" t="e">
        <f t="shared" si="2"/>
        <v>#DIV/0!</v>
      </c>
    </row>
    <row r="9" spans="1:18" ht="15" customHeight="1">
      <c r="A9" s="24">
        <v>5</v>
      </c>
      <c r="B9" s="13"/>
      <c r="C9" s="14" t="s">
        <v>115</v>
      </c>
      <c r="D9" s="15"/>
      <c r="E9" s="13"/>
      <c r="F9" s="13"/>
      <c r="G9" s="13"/>
      <c r="H9" s="15"/>
      <c r="I9" s="13"/>
      <c r="J9" s="13"/>
      <c r="K9" s="12" t="e">
        <f t="shared" si="0"/>
        <v>#DIV/0!</v>
      </c>
      <c r="L9" s="17"/>
      <c r="M9" s="17"/>
      <c r="N9" s="19"/>
      <c r="O9" s="25"/>
      <c r="P9" s="25" t="e">
        <f t="shared" si="1"/>
        <v>#DIV/0!</v>
      </c>
      <c r="Q9" s="26"/>
      <c r="R9" s="74" t="e">
        <f t="shared" si="2"/>
        <v>#DIV/0!</v>
      </c>
    </row>
    <row r="10" spans="1:18" ht="15" customHeight="1">
      <c r="A10" s="24">
        <v>6</v>
      </c>
      <c r="B10" s="13"/>
      <c r="C10" s="14" t="s">
        <v>115</v>
      </c>
      <c r="D10" s="15"/>
      <c r="E10" s="13"/>
      <c r="F10" s="13"/>
      <c r="G10" s="13"/>
      <c r="H10" s="15"/>
      <c r="I10" s="13"/>
      <c r="J10" s="13"/>
      <c r="K10" s="12" t="e">
        <f t="shared" si="0"/>
        <v>#DIV/0!</v>
      </c>
      <c r="L10" s="17"/>
      <c r="M10" s="17"/>
      <c r="N10" s="19"/>
      <c r="O10" s="25"/>
      <c r="P10" s="25" t="e">
        <f t="shared" si="1"/>
        <v>#DIV/0!</v>
      </c>
      <c r="Q10" s="26"/>
      <c r="R10" s="74" t="e">
        <f t="shared" si="2"/>
        <v>#DIV/0!</v>
      </c>
    </row>
    <row r="11" spans="1:18" ht="15" customHeight="1">
      <c r="A11" s="24">
        <v>7</v>
      </c>
      <c r="B11" s="13"/>
      <c r="C11" s="14" t="s">
        <v>115</v>
      </c>
      <c r="D11" s="15"/>
      <c r="E11" s="13"/>
      <c r="F11" s="13"/>
      <c r="G11" s="13"/>
      <c r="H11" s="15"/>
      <c r="I11" s="13"/>
      <c r="J11" s="13"/>
      <c r="K11" s="12" t="e">
        <f t="shared" si="0"/>
        <v>#DIV/0!</v>
      </c>
      <c r="L11" s="17"/>
      <c r="M11" s="17"/>
      <c r="N11" s="19"/>
      <c r="O11" s="25"/>
      <c r="P11" s="25" t="e">
        <f t="shared" si="1"/>
        <v>#DIV/0!</v>
      </c>
      <c r="Q11" s="26"/>
      <c r="R11" s="74" t="e">
        <f t="shared" si="2"/>
        <v>#DIV/0!</v>
      </c>
    </row>
    <row r="12" spans="1:18" ht="15" customHeight="1">
      <c r="A12" s="24">
        <v>8</v>
      </c>
      <c r="B12" s="13"/>
      <c r="C12" s="14" t="s">
        <v>115</v>
      </c>
      <c r="D12" s="15"/>
      <c r="E12" s="13"/>
      <c r="F12" s="13"/>
      <c r="G12" s="13"/>
      <c r="H12" s="15"/>
      <c r="I12" s="13"/>
      <c r="J12" s="13"/>
      <c r="K12" s="12" t="e">
        <f t="shared" si="0"/>
        <v>#DIV/0!</v>
      </c>
      <c r="L12" s="17"/>
      <c r="M12" s="17"/>
      <c r="N12" s="19"/>
      <c r="O12" s="25"/>
      <c r="P12" s="25" t="e">
        <f t="shared" si="1"/>
        <v>#DIV/0!</v>
      </c>
      <c r="Q12" s="26"/>
      <c r="R12" s="74" t="e">
        <f t="shared" si="2"/>
        <v>#DIV/0!</v>
      </c>
    </row>
    <row r="13" spans="1:18" ht="15" customHeight="1">
      <c r="A13" s="24">
        <v>9</v>
      </c>
      <c r="B13" s="13"/>
      <c r="C13" s="14" t="s">
        <v>115</v>
      </c>
      <c r="D13" s="15"/>
      <c r="E13" s="13"/>
      <c r="F13" s="13"/>
      <c r="G13" s="13"/>
      <c r="H13" s="15"/>
      <c r="I13" s="13"/>
      <c r="J13" s="13"/>
      <c r="K13" s="12" t="e">
        <f t="shared" si="0"/>
        <v>#DIV/0!</v>
      </c>
      <c r="L13" s="17"/>
      <c r="M13" s="17"/>
      <c r="N13" s="19"/>
      <c r="O13" s="25"/>
      <c r="P13" s="25" t="e">
        <f t="shared" si="1"/>
        <v>#DIV/0!</v>
      </c>
      <c r="Q13" s="26"/>
      <c r="R13" s="74" t="e">
        <f t="shared" si="2"/>
        <v>#DIV/0!</v>
      </c>
    </row>
    <row r="14" spans="1:18" ht="15" customHeight="1">
      <c r="A14" s="24">
        <v>10</v>
      </c>
      <c r="B14" s="13"/>
      <c r="C14" s="14" t="s">
        <v>115</v>
      </c>
      <c r="D14" s="15"/>
      <c r="E14" s="13"/>
      <c r="F14" s="13"/>
      <c r="G14" s="13"/>
      <c r="H14" s="15"/>
      <c r="I14" s="13"/>
      <c r="J14" s="13"/>
      <c r="K14" s="12" t="e">
        <f t="shared" si="0"/>
        <v>#DIV/0!</v>
      </c>
      <c r="L14" s="17"/>
      <c r="M14" s="17"/>
      <c r="N14" s="19"/>
      <c r="O14" s="25"/>
      <c r="P14" s="25" t="e">
        <f t="shared" si="1"/>
        <v>#DIV/0!</v>
      </c>
      <c r="Q14" s="26"/>
      <c r="R14" s="74" t="e">
        <f t="shared" si="2"/>
        <v>#DIV/0!</v>
      </c>
    </row>
    <row r="15" spans="1:18" ht="15" customHeight="1">
      <c r="A15" s="24">
        <v>11</v>
      </c>
      <c r="B15" s="13"/>
      <c r="C15" s="14"/>
      <c r="D15" s="15"/>
      <c r="E15" s="13"/>
      <c r="F15" s="13"/>
      <c r="G15" s="13"/>
      <c r="H15" s="15"/>
      <c r="I15" s="13"/>
      <c r="J15" s="13"/>
      <c r="K15" s="12" t="e">
        <f t="shared" si="0"/>
        <v>#DIV/0!</v>
      </c>
      <c r="L15" s="17"/>
      <c r="M15" s="17"/>
      <c r="N15" s="19"/>
      <c r="O15" s="25"/>
      <c r="P15" s="25" t="e">
        <f t="shared" si="1"/>
        <v>#DIV/0!</v>
      </c>
      <c r="Q15" s="26"/>
      <c r="R15" s="74" t="e">
        <f t="shared" si="2"/>
        <v>#DIV/0!</v>
      </c>
    </row>
    <row r="16" spans="1:18" ht="15" customHeight="1">
      <c r="A16" s="24">
        <v>12</v>
      </c>
      <c r="B16" s="13"/>
      <c r="C16" s="14"/>
      <c r="D16" s="15"/>
      <c r="E16" s="13"/>
      <c r="F16" s="13"/>
      <c r="G16" s="13"/>
      <c r="H16" s="15"/>
      <c r="I16" s="13"/>
      <c r="J16" s="13"/>
      <c r="K16" s="12" t="e">
        <f t="shared" si="0"/>
        <v>#DIV/0!</v>
      </c>
      <c r="L16" s="17"/>
      <c r="M16" s="17"/>
      <c r="N16" s="19"/>
      <c r="O16" s="25"/>
      <c r="P16" s="25" t="e">
        <f t="shared" si="1"/>
        <v>#DIV/0!</v>
      </c>
      <c r="Q16" s="26"/>
      <c r="R16" s="74" t="e">
        <f t="shared" si="2"/>
        <v>#DIV/0!</v>
      </c>
    </row>
    <row r="17" spans="1:18" ht="15" customHeight="1">
      <c r="A17" s="24">
        <v>13</v>
      </c>
      <c r="B17" s="13"/>
      <c r="C17" s="14"/>
      <c r="D17" s="15"/>
      <c r="E17" s="13"/>
      <c r="F17" s="13"/>
      <c r="G17" s="13"/>
      <c r="H17" s="15"/>
      <c r="I17" s="13"/>
      <c r="J17" s="13"/>
      <c r="K17" s="12" t="e">
        <f t="shared" si="0"/>
        <v>#DIV/0!</v>
      </c>
      <c r="L17" s="17"/>
      <c r="M17" s="17"/>
      <c r="N17" s="19"/>
      <c r="O17" s="25"/>
      <c r="P17" s="25" t="e">
        <f t="shared" si="1"/>
        <v>#DIV/0!</v>
      </c>
      <c r="Q17" s="26"/>
      <c r="R17" s="74" t="e">
        <f t="shared" si="2"/>
        <v>#DIV/0!</v>
      </c>
    </row>
    <row r="18" spans="1:18" ht="15" customHeight="1">
      <c r="A18" s="24">
        <v>14</v>
      </c>
      <c r="B18" s="13"/>
      <c r="C18" s="14"/>
      <c r="D18" s="15"/>
      <c r="E18" s="13"/>
      <c r="F18" s="13"/>
      <c r="G18" s="13"/>
      <c r="H18" s="15"/>
      <c r="I18" s="13"/>
      <c r="J18" s="13"/>
      <c r="K18" s="12" t="e">
        <f t="shared" si="0"/>
        <v>#DIV/0!</v>
      </c>
      <c r="L18" s="17"/>
      <c r="M18" s="17"/>
      <c r="N18" s="19"/>
      <c r="O18" s="25"/>
      <c r="P18" s="25" t="e">
        <f t="shared" si="1"/>
        <v>#DIV/0!</v>
      </c>
      <c r="Q18" s="26"/>
      <c r="R18" s="74" t="e">
        <f t="shared" si="2"/>
        <v>#DIV/0!</v>
      </c>
    </row>
    <row r="19" spans="1:18" ht="15" customHeight="1">
      <c r="A19" s="24">
        <v>15</v>
      </c>
      <c r="B19" s="13"/>
      <c r="C19" s="14"/>
      <c r="D19" s="15"/>
      <c r="E19" s="13"/>
      <c r="F19" s="13"/>
      <c r="G19" s="13"/>
      <c r="H19" s="15"/>
      <c r="I19" s="13"/>
      <c r="J19" s="13"/>
      <c r="K19" s="12" t="e">
        <f t="shared" si="0"/>
        <v>#DIV/0!</v>
      </c>
      <c r="L19" s="17"/>
      <c r="M19" s="17"/>
      <c r="N19" s="19"/>
      <c r="O19" s="25"/>
      <c r="P19" s="25" t="e">
        <f t="shared" si="1"/>
        <v>#DIV/0!</v>
      </c>
      <c r="Q19" s="26"/>
      <c r="R19" s="74" t="e">
        <f t="shared" si="2"/>
        <v>#DIV/0!</v>
      </c>
    </row>
    <row r="20" spans="1:18" ht="15" customHeight="1">
      <c r="A20" s="24">
        <v>16</v>
      </c>
      <c r="B20" s="13"/>
      <c r="C20" s="14"/>
      <c r="D20" s="15"/>
      <c r="E20" s="13"/>
      <c r="F20" s="13"/>
      <c r="G20" s="13"/>
      <c r="H20" s="15"/>
      <c r="I20" s="13"/>
      <c r="J20" s="13"/>
      <c r="K20" s="12" t="e">
        <f t="shared" si="0"/>
        <v>#DIV/0!</v>
      </c>
      <c r="L20" s="17"/>
      <c r="M20" s="17"/>
      <c r="N20" s="19"/>
      <c r="O20" s="25"/>
      <c r="P20" s="25" t="e">
        <f t="shared" si="1"/>
        <v>#DIV/0!</v>
      </c>
      <c r="Q20" s="26"/>
      <c r="R20" s="74" t="e">
        <f t="shared" si="2"/>
        <v>#DIV/0!</v>
      </c>
    </row>
    <row r="21" spans="1:18" ht="15" customHeight="1">
      <c r="A21" s="24">
        <v>17</v>
      </c>
      <c r="B21" s="13"/>
      <c r="C21" s="14"/>
      <c r="D21" s="15"/>
      <c r="E21" s="13"/>
      <c r="F21" s="13"/>
      <c r="G21" s="13"/>
      <c r="H21" s="15"/>
      <c r="I21" s="13"/>
      <c r="J21" s="13"/>
      <c r="K21" s="12" t="e">
        <f t="shared" si="0"/>
        <v>#DIV/0!</v>
      </c>
      <c r="L21" s="17"/>
      <c r="M21" s="17"/>
      <c r="N21" s="19"/>
      <c r="O21" s="25"/>
      <c r="P21" s="25" t="e">
        <f t="shared" si="1"/>
        <v>#DIV/0!</v>
      </c>
      <c r="Q21" s="26"/>
      <c r="R21" s="74" t="e">
        <f t="shared" si="2"/>
        <v>#DIV/0!</v>
      </c>
    </row>
    <row r="22" spans="1:18" ht="15" customHeight="1">
      <c r="A22" s="24">
        <v>18</v>
      </c>
      <c r="B22" s="13"/>
      <c r="C22" s="14"/>
      <c r="D22" s="15"/>
      <c r="E22" s="13"/>
      <c r="F22" s="13"/>
      <c r="G22" s="13"/>
      <c r="H22" s="15"/>
      <c r="I22" s="13"/>
      <c r="J22" s="13"/>
      <c r="K22" s="12" t="e">
        <f t="shared" si="0"/>
        <v>#DIV/0!</v>
      </c>
      <c r="L22" s="17"/>
      <c r="M22" s="17"/>
      <c r="N22" s="19"/>
      <c r="O22" s="25"/>
      <c r="P22" s="25" t="e">
        <f t="shared" si="1"/>
        <v>#DIV/0!</v>
      </c>
      <c r="Q22" s="26"/>
      <c r="R22" s="74" t="e">
        <f t="shared" si="2"/>
        <v>#DIV/0!</v>
      </c>
    </row>
    <row r="23" spans="1:18" ht="15" customHeight="1">
      <c r="A23" s="24">
        <v>19</v>
      </c>
      <c r="B23" s="13"/>
      <c r="C23" s="14"/>
      <c r="D23" s="15"/>
      <c r="E23" s="13"/>
      <c r="F23" s="13"/>
      <c r="G23" s="13"/>
      <c r="H23" s="15"/>
      <c r="I23" s="13"/>
      <c r="J23" s="13"/>
      <c r="K23" s="12" t="e">
        <f t="shared" si="0"/>
        <v>#DIV/0!</v>
      </c>
      <c r="L23" s="17"/>
      <c r="M23" s="17"/>
      <c r="N23" s="19"/>
      <c r="O23" s="25"/>
      <c r="P23" s="25" t="e">
        <f t="shared" si="1"/>
        <v>#DIV/0!</v>
      </c>
      <c r="Q23" s="26"/>
      <c r="R23" s="74" t="e">
        <f t="shared" si="2"/>
        <v>#DIV/0!</v>
      </c>
    </row>
    <row r="24" spans="1:18" ht="15" customHeight="1">
      <c r="A24" s="24">
        <v>20</v>
      </c>
      <c r="B24" s="13"/>
      <c r="C24" s="14"/>
      <c r="D24" s="15"/>
      <c r="E24" s="13"/>
      <c r="F24" s="13"/>
      <c r="G24" s="13"/>
      <c r="H24" s="15"/>
      <c r="I24" s="13"/>
      <c r="J24" s="13"/>
      <c r="K24" s="12" t="e">
        <f t="shared" si="0"/>
        <v>#DIV/0!</v>
      </c>
      <c r="L24" s="17"/>
      <c r="M24" s="17"/>
      <c r="N24" s="19"/>
      <c r="O24" s="25"/>
      <c r="P24" s="25" t="e">
        <f t="shared" si="1"/>
        <v>#DIV/0!</v>
      </c>
      <c r="Q24" s="26"/>
      <c r="R24" s="74" t="e">
        <f t="shared" si="2"/>
        <v>#DIV/0!</v>
      </c>
    </row>
    <row r="25" spans="1:18" ht="15" customHeight="1">
      <c r="A25" s="24">
        <v>21</v>
      </c>
      <c r="B25" s="13"/>
      <c r="C25" s="14"/>
      <c r="D25" s="15"/>
      <c r="E25" s="13"/>
      <c r="F25" s="13"/>
      <c r="G25" s="13"/>
      <c r="H25" s="15"/>
      <c r="I25" s="13"/>
      <c r="J25" s="13"/>
      <c r="K25" s="12" t="e">
        <f t="shared" si="0"/>
        <v>#DIV/0!</v>
      </c>
      <c r="L25" s="17"/>
      <c r="M25" s="17"/>
      <c r="N25" s="19"/>
      <c r="O25" s="25"/>
      <c r="P25" s="25" t="e">
        <f t="shared" si="1"/>
        <v>#DIV/0!</v>
      </c>
      <c r="Q25" s="26"/>
      <c r="R25" s="74" t="e">
        <f t="shared" si="2"/>
        <v>#DIV/0!</v>
      </c>
    </row>
    <row r="26" spans="1:18" ht="15" customHeight="1">
      <c r="A26" s="24">
        <v>22</v>
      </c>
      <c r="B26" s="13"/>
      <c r="C26" s="14"/>
      <c r="D26" s="15"/>
      <c r="E26" s="13"/>
      <c r="F26" s="13"/>
      <c r="G26" s="13"/>
      <c r="H26" s="15"/>
      <c r="I26" s="13"/>
      <c r="J26" s="13"/>
      <c r="K26" s="12" t="e">
        <f t="shared" si="0"/>
        <v>#DIV/0!</v>
      </c>
      <c r="L26" s="17"/>
      <c r="M26" s="17"/>
      <c r="N26" s="19"/>
      <c r="O26" s="25"/>
      <c r="P26" s="25" t="e">
        <f t="shared" si="1"/>
        <v>#DIV/0!</v>
      </c>
      <c r="Q26" s="26"/>
      <c r="R26" s="74" t="e">
        <f t="shared" si="2"/>
        <v>#DIV/0!</v>
      </c>
    </row>
    <row r="27" spans="1:18" ht="15" customHeight="1">
      <c r="A27" s="24">
        <v>23</v>
      </c>
      <c r="B27" s="13"/>
      <c r="C27" s="14"/>
      <c r="D27" s="15"/>
      <c r="E27" s="13"/>
      <c r="F27" s="13"/>
      <c r="G27" s="13"/>
      <c r="H27" s="15"/>
      <c r="I27" s="13"/>
      <c r="J27" s="13"/>
      <c r="K27" s="12" t="e">
        <f t="shared" si="0"/>
        <v>#DIV/0!</v>
      </c>
      <c r="L27" s="17"/>
      <c r="M27" s="17"/>
      <c r="N27" s="19"/>
      <c r="O27" s="25"/>
      <c r="P27" s="25" t="e">
        <f t="shared" si="1"/>
        <v>#DIV/0!</v>
      </c>
      <c r="Q27" s="26"/>
      <c r="R27" s="74" t="e">
        <f t="shared" si="2"/>
        <v>#DIV/0!</v>
      </c>
    </row>
    <row r="28" spans="1:18" ht="15" customHeight="1">
      <c r="A28" s="24">
        <v>24</v>
      </c>
      <c r="B28" s="13"/>
      <c r="C28" s="14"/>
      <c r="D28" s="15"/>
      <c r="E28" s="13"/>
      <c r="F28" s="13"/>
      <c r="G28" s="13"/>
      <c r="H28" s="15"/>
      <c r="I28" s="13"/>
      <c r="J28" s="13"/>
      <c r="K28" s="12" t="e">
        <f t="shared" si="0"/>
        <v>#DIV/0!</v>
      </c>
      <c r="L28" s="17"/>
      <c r="M28" s="17"/>
      <c r="N28" s="19"/>
      <c r="O28" s="25"/>
      <c r="P28" s="25" t="e">
        <f t="shared" si="1"/>
        <v>#DIV/0!</v>
      </c>
      <c r="Q28" s="26"/>
      <c r="R28" s="74" t="e">
        <f t="shared" si="2"/>
        <v>#DIV/0!</v>
      </c>
    </row>
    <row r="29" spans="1:18" ht="15" customHeight="1">
      <c r="A29" s="24">
        <v>25</v>
      </c>
      <c r="B29" s="13"/>
      <c r="C29" s="14"/>
      <c r="D29" s="15"/>
      <c r="E29" s="13"/>
      <c r="F29" s="13"/>
      <c r="G29" s="13"/>
      <c r="H29" s="15"/>
      <c r="I29" s="13"/>
      <c r="J29" s="13"/>
      <c r="K29" s="12" t="e">
        <f t="shared" si="0"/>
        <v>#DIV/0!</v>
      </c>
      <c r="L29" s="17"/>
      <c r="M29" s="17"/>
      <c r="N29" s="19"/>
      <c r="O29" s="25"/>
      <c r="P29" s="25" t="e">
        <f t="shared" si="1"/>
        <v>#DIV/0!</v>
      </c>
      <c r="Q29" s="26"/>
      <c r="R29" s="74" t="e">
        <f t="shared" si="2"/>
        <v>#DIV/0!</v>
      </c>
    </row>
    <row r="30" spans="1:18" ht="15" customHeight="1">
      <c r="A30" s="24">
        <v>26</v>
      </c>
      <c r="B30" s="13"/>
      <c r="C30" s="14"/>
      <c r="D30" s="15"/>
      <c r="E30" s="13"/>
      <c r="F30" s="13"/>
      <c r="G30" s="13"/>
      <c r="H30" s="15"/>
      <c r="I30" s="13"/>
      <c r="J30" s="13"/>
      <c r="K30" s="12" t="e">
        <f t="shared" si="0"/>
        <v>#DIV/0!</v>
      </c>
      <c r="L30" s="17"/>
      <c r="M30" s="17"/>
      <c r="N30" s="19"/>
      <c r="O30" s="25"/>
      <c r="P30" s="25" t="e">
        <f t="shared" si="1"/>
        <v>#DIV/0!</v>
      </c>
      <c r="Q30" s="26"/>
      <c r="R30" s="74" t="e">
        <f t="shared" si="2"/>
        <v>#DIV/0!</v>
      </c>
    </row>
    <row r="31" spans="1:18" ht="15" customHeight="1">
      <c r="A31" s="24">
        <v>27</v>
      </c>
      <c r="B31" s="13"/>
      <c r="C31" s="16"/>
      <c r="D31" s="15"/>
      <c r="E31" s="13"/>
      <c r="F31" s="13"/>
      <c r="G31" s="13"/>
      <c r="H31" s="15"/>
      <c r="I31" s="13"/>
      <c r="J31" s="13"/>
      <c r="K31" s="12" t="e">
        <f t="shared" si="0"/>
        <v>#DIV/0!</v>
      </c>
      <c r="L31" s="17"/>
      <c r="M31" s="17"/>
      <c r="N31" s="17"/>
      <c r="O31" s="25"/>
      <c r="P31" s="25" t="e">
        <f t="shared" si="1"/>
        <v>#DIV/0!</v>
      </c>
      <c r="Q31" s="26"/>
      <c r="R31" s="74" t="e">
        <f t="shared" si="2"/>
        <v>#DIV/0!</v>
      </c>
    </row>
    <row r="32" spans="1:18" ht="15" customHeight="1">
      <c r="A32" s="24">
        <v>28</v>
      </c>
      <c r="B32" s="13"/>
      <c r="C32" s="16"/>
      <c r="D32" s="15"/>
      <c r="E32" s="13"/>
      <c r="F32" s="13"/>
      <c r="G32" s="13"/>
      <c r="H32" s="15"/>
      <c r="I32" s="13"/>
      <c r="J32" s="13"/>
      <c r="K32" s="12" t="e">
        <f t="shared" si="0"/>
        <v>#DIV/0!</v>
      </c>
      <c r="L32" s="17"/>
      <c r="M32" s="17"/>
      <c r="N32" s="17"/>
      <c r="O32" s="25"/>
      <c r="P32" s="25" t="e">
        <f t="shared" si="1"/>
        <v>#DIV/0!</v>
      </c>
      <c r="Q32" s="26"/>
      <c r="R32" s="74" t="e">
        <f t="shared" si="2"/>
        <v>#DIV/0!</v>
      </c>
    </row>
    <row r="33" spans="1:18" ht="15" customHeight="1">
      <c r="A33" s="24">
        <v>29</v>
      </c>
      <c r="B33" s="13"/>
      <c r="C33" s="16"/>
      <c r="D33" s="15"/>
      <c r="E33" s="13"/>
      <c r="F33" s="13"/>
      <c r="G33" s="13"/>
      <c r="H33" s="15"/>
      <c r="I33" s="13"/>
      <c r="J33" s="13"/>
      <c r="K33" s="12" t="e">
        <f t="shared" si="0"/>
        <v>#DIV/0!</v>
      </c>
      <c r="L33" s="17"/>
      <c r="M33" s="17"/>
      <c r="N33" s="17"/>
      <c r="O33" s="25"/>
      <c r="P33" s="25" t="e">
        <f t="shared" si="1"/>
        <v>#DIV/0!</v>
      </c>
      <c r="Q33" s="26"/>
      <c r="R33" s="74" t="e">
        <f t="shared" si="2"/>
        <v>#DIV/0!</v>
      </c>
    </row>
    <row r="34" spans="1:18" ht="15" customHeight="1">
      <c r="A34" s="24">
        <v>30</v>
      </c>
      <c r="B34" s="13"/>
      <c r="C34" s="16"/>
      <c r="D34" s="15"/>
      <c r="E34" s="13"/>
      <c r="F34" s="13"/>
      <c r="G34" s="13"/>
      <c r="H34" s="15"/>
      <c r="I34" s="13"/>
      <c r="J34" s="13"/>
      <c r="K34" s="12" t="e">
        <f t="shared" si="0"/>
        <v>#DIV/0!</v>
      </c>
      <c r="L34" s="17"/>
      <c r="M34" s="17"/>
      <c r="N34" s="17"/>
      <c r="O34" s="25"/>
      <c r="P34" s="25" t="e">
        <f t="shared" si="1"/>
        <v>#DIV/0!</v>
      </c>
      <c r="Q34" s="26"/>
      <c r="R34" s="74" t="e">
        <f t="shared" si="2"/>
        <v>#DIV/0!</v>
      </c>
    </row>
    <row r="35" spans="16:18" ht="12">
      <c r="P35" s="28" t="s">
        <v>50</v>
      </c>
      <c r="Q35" s="29">
        <f>SUM(Q5:Q34)</f>
        <v>450</v>
      </c>
      <c r="R35" s="68" t="e">
        <f>SUM(R5:R34)</f>
        <v>#DIV/0!</v>
      </c>
    </row>
    <row r="36" spans="2:18" ht="12.75">
      <c r="B36" s="3" t="s">
        <v>96</v>
      </c>
      <c r="Q36" s="28" t="s">
        <v>33</v>
      </c>
      <c r="R36" s="27" t="e">
        <f>R35/Q35</f>
        <v>#DIV/0!</v>
      </c>
    </row>
  </sheetData>
  <sheetProtection/>
  <mergeCells count="4">
    <mergeCell ref="K3:K4"/>
    <mergeCell ref="M3:M4"/>
    <mergeCell ref="D3:D4"/>
    <mergeCell ref="C3:C4"/>
  </mergeCells>
  <printOptions horizontalCentered="1" verticalCentered="1"/>
  <pageMargins left="0.25" right="0.25" top="0.6" bottom="0.5" header="0.5" footer="0.5"/>
  <pageSetup fitToHeight="1" fitToWidth="1" horizontalDpi="300" verticalDpi="300" orientation="landscape" scale="86" r:id="rId1"/>
  <headerFooter>
    <oddHeader>&amp;C&amp;"KlavenItal,Bold"&amp;24TEST PRICING/COST CALCULATION SHEET</oddHeader>
    <oddFooter xml:space="preserve">&amp;L&amp;9©1989-2006 by COLTCO&amp;C&amp;"Helvetica,Bold"&amp;12FILENAME: &amp;F • TAB: &amp;A &amp;R&amp;9v4.0 [11/06] • Published &amp;D AT 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COLTCO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 E. EPSTEIN</dc:creator>
  <cp:keywords/>
  <dc:description/>
  <cp:lastModifiedBy>Daniel Leighton</cp:lastModifiedBy>
  <cp:lastPrinted>2020-07-01T15:08:03Z</cp:lastPrinted>
  <dcterms:created xsi:type="dcterms:W3CDTF">1998-03-27T17:52:23Z</dcterms:created>
  <dcterms:modified xsi:type="dcterms:W3CDTF">2020-07-01T15:08:08Z</dcterms:modified>
  <cp:category/>
  <cp:version/>
  <cp:contentType/>
  <cp:contentStatus/>
</cp:coreProperties>
</file>