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1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mazing Traditions\Pics\Property\Ben Odom\West Central Docs\+ W. Cass Board Member\+WCFPD Board Misconduct\Financial Records\"/>
    </mc:Choice>
  </mc:AlternateContent>
  <xr:revisionPtr revIDLastSave="0" documentId="8_{B9AFECE8-6EDC-4ACE-9806-4E463E82490A}" xr6:coauthVersionLast="47" xr6:coauthVersionMax="47" xr10:uidLastSave="{00000000-0000-0000-0000-000000000000}"/>
  <bookViews>
    <workbookView xWindow="33165" yWindow="4710" windowWidth="19335" windowHeight="10110" xr2:uid="{00000000-000D-0000-FFFF-FFFF00000000}"/>
  </bookViews>
  <sheets>
    <sheet name="Budget Varianc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0" i="1" l="1"/>
  <c r="F110" i="1"/>
  <c r="I110" i="1" s="1"/>
  <c r="C110" i="1"/>
  <c r="B110" i="1"/>
  <c r="D110" i="1" s="1"/>
  <c r="I109" i="1"/>
  <c r="H109" i="1"/>
  <c r="E109" i="1"/>
  <c r="D109" i="1"/>
  <c r="I108" i="1"/>
  <c r="H108" i="1"/>
  <c r="E108" i="1"/>
  <c r="D108" i="1"/>
  <c r="I107" i="1"/>
  <c r="H107" i="1"/>
  <c r="E107" i="1"/>
  <c r="D107" i="1"/>
  <c r="I106" i="1"/>
  <c r="H106" i="1"/>
  <c r="E106" i="1"/>
  <c r="D106" i="1"/>
  <c r="I105" i="1"/>
  <c r="H105" i="1"/>
  <c r="E105" i="1"/>
  <c r="D105" i="1"/>
  <c r="I104" i="1"/>
  <c r="H104" i="1"/>
  <c r="E104" i="1"/>
  <c r="D104" i="1"/>
  <c r="I103" i="1"/>
  <c r="H103" i="1"/>
  <c r="E103" i="1"/>
  <c r="D103" i="1"/>
  <c r="I102" i="1"/>
  <c r="H102" i="1"/>
  <c r="E102" i="1"/>
  <c r="D102" i="1"/>
  <c r="I101" i="1"/>
  <c r="H101" i="1"/>
  <c r="E101" i="1"/>
  <c r="D101" i="1"/>
  <c r="I100" i="1"/>
  <c r="H100" i="1"/>
  <c r="E100" i="1"/>
  <c r="D100" i="1"/>
  <c r="I99" i="1"/>
  <c r="H99" i="1"/>
  <c r="E99" i="1"/>
  <c r="D99" i="1"/>
  <c r="I98" i="1"/>
  <c r="H98" i="1"/>
  <c r="E98" i="1"/>
  <c r="D98" i="1"/>
  <c r="I97" i="1"/>
  <c r="H97" i="1"/>
  <c r="E97" i="1"/>
  <c r="D97" i="1"/>
  <c r="I96" i="1"/>
  <c r="H96" i="1"/>
  <c r="E96" i="1"/>
  <c r="D96" i="1"/>
  <c r="I95" i="1"/>
  <c r="H95" i="1"/>
  <c r="E95" i="1"/>
  <c r="D95" i="1"/>
  <c r="I94" i="1"/>
  <c r="H94" i="1"/>
  <c r="E94" i="1"/>
  <c r="D94" i="1"/>
  <c r="I93" i="1"/>
  <c r="H93" i="1"/>
  <c r="E93" i="1"/>
  <c r="D93" i="1"/>
  <c r="I92" i="1"/>
  <c r="H92" i="1"/>
  <c r="E92" i="1"/>
  <c r="D92" i="1"/>
  <c r="I91" i="1"/>
  <c r="H91" i="1"/>
  <c r="E91" i="1"/>
  <c r="D91" i="1"/>
  <c r="I90" i="1"/>
  <c r="H90" i="1"/>
  <c r="E90" i="1"/>
  <c r="D90" i="1"/>
  <c r="I89" i="1"/>
  <c r="H89" i="1"/>
  <c r="E89" i="1"/>
  <c r="D89" i="1"/>
  <c r="I88" i="1"/>
  <c r="H88" i="1"/>
  <c r="E88" i="1"/>
  <c r="D88" i="1"/>
  <c r="I87" i="1"/>
  <c r="H87" i="1"/>
  <c r="E87" i="1"/>
  <c r="D87" i="1"/>
  <c r="I86" i="1"/>
  <c r="H86" i="1"/>
  <c r="E86" i="1"/>
  <c r="D86" i="1"/>
  <c r="I85" i="1"/>
  <c r="H85" i="1"/>
  <c r="E85" i="1"/>
  <c r="D85" i="1"/>
  <c r="I84" i="1"/>
  <c r="H84" i="1"/>
  <c r="E84" i="1"/>
  <c r="D84" i="1"/>
  <c r="I83" i="1"/>
  <c r="H83" i="1"/>
  <c r="E83" i="1"/>
  <c r="D83" i="1"/>
  <c r="I82" i="1"/>
  <c r="H82" i="1"/>
  <c r="E82" i="1"/>
  <c r="D82" i="1"/>
  <c r="I81" i="1"/>
  <c r="H81" i="1"/>
  <c r="E81" i="1"/>
  <c r="D81" i="1"/>
  <c r="I80" i="1"/>
  <c r="H80" i="1"/>
  <c r="E80" i="1"/>
  <c r="D80" i="1"/>
  <c r="I79" i="1"/>
  <c r="H79" i="1"/>
  <c r="E79" i="1"/>
  <c r="D79" i="1"/>
  <c r="I78" i="1"/>
  <c r="H78" i="1"/>
  <c r="E78" i="1"/>
  <c r="D78" i="1"/>
  <c r="I77" i="1"/>
  <c r="H77" i="1"/>
  <c r="E77" i="1"/>
  <c r="D77" i="1"/>
  <c r="I76" i="1"/>
  <c r="H76" i="1"/>
  <c r="E76" i="1"/>
  <c r="D76" i="1"/>
  <c r="I75" i="1"/>
  <c r="H75" i="1"/>
  <c r="E75" i="1"/>
  <c r="D75" i="1"/>
  <c r="I74" i="1"/>
  <c r="H74" i="1"/>
  <c r="E74" i="1"/>
  <c r="D74" i="1"/>
  <c r="I73" i="1"/>
  <c r="H73" i="1"/>
  <c r="E73" i="1"/>
  <c r="D73" i="1"/>
  <c r="I72" i="1"/>
  <c r="H72" i="1"/>
  <c r="E72" i="1"/>
  <c r="D72" i="1"/>
  <c r="I71" i="1"/>
  <c r="H71" i="1"/>
  <c r="E71" i="1"/>
  <c r="D71" i="1"/>
  <c r="I70" i="1"/>
  <c r="H70" i="1"/>
  <c r="E70" i="1"/>
  <c r="D70" i="1"/>
  <c r="I69" i="1"/>
  <c r="H69" i="1"/>
  <c r="E69" i="1"/>
  <c r="D69" i="1"/>
  <c r="I68" i="1"/>
  <c r="H68" i="1"/>
  <c r="E68" i="1"/>
  <c r="D68" i="1"/>
  <c r="I67" i="1"/>
  <c r="H67" i="1"/>
  <c r="E67" i="1"/>
  <c r="D67" i="1"/>
  <c r="I66" i="1"/>
  <c r="H66" i="1"/>
  <c r="E66" i="1"/>
  <c r="D66" i="1"/>
  <c r="I65" i="1"/>
  <c r="H65" i="1"/>
  <c r="E65" i="1"/>
  <c r="D65" i="1"/>
  <c r="I64" i="1"/>
  <c r="H64" i="1"/>
  <c r="E64" i="1"/>
  <c r="D64" i="1"/>
  <c r="I63" i="1"/>
  <c r="H63" i="1"/>
  <c r="E63" i="1"/>
  <c r="D63" i="1"/>
  <c r="I62" i="1"/>
  <c r="H62" i="1"/>
  <c r="E62" i="1"/>
  <c r="D62" i="1"/>
  <c r="I61" i="1"/>
  <c r="H61" i="1"/>
  <c r="E61" i="1"/>
  <c r="D61" i="1"/>
  <c r="I60" i="1"/>
  <c r="H60" i="1"/>
  <c r="E60" i="1"/>
  <c r="D60" i="1"/>
  <c r="I59" i="1"/>
  <c r="H59" i="1"/>
  <c r="E59" i="1"/>
  <c r="D59" i="1"/>
  <c r="I58" i="1"/>
  <c r="H58" i="1"/>
  <c r="E58" i="1"/>
  <c r="D58" i="1"/>
  <c r="I57" i="1"/>
  <c r="H57" i="1"/>
  <c r="E57" i="1"/>
  <c r="D57" i="1"/>
  <c r="I56" i="1"/>
  <c r="H56" i="1"/>
  <c r="E56" i="1"/>
  <c r="D56" i="1"/>
  <c r="I55" i="1"/>
  <c r="H55" i="1"/>
  <c r="E55" i="1"/>
  <c r="D55" i="1"/>
  <c r="I54" i="1"/>
  <c r="H54" i="1"/>
  <c r="E54" i="1"/>
  <c r="D54" i="1"/>
  <c r="I53" i="1"/>
  <c r="H53" i="1"/>
  <c r="E53" i="1"/>
  <c r="D53" i="1"/>
  <c r="I52" i="1"/>
  <c r="H52" i="1"/>
  <c r="E52" i="1"/>
  <c r="D52" i="1"/>
  <c r="I51" i="1"/>
  <c r="H51" i="1"/>
  <c r="E51" i="1"/>
  <c r="D51" i="1"/>
  <c r="I50" i="1"/>
  <c r="H50" i="1"/>
  <c r="E50" i="1"/>
  <c r="D50" i="1"/>
  <c r="I49" i="1"/>
  <c r="H49" i="1"/>
  <c r="E49" i="1"/>
  <c r="D49" i="1"/>
  <c r="I48" i="1"/>
  <c r="H48" i="1"/>
  <c r="E48" i="1"/>
  <c r="D48" i="1"/>
  <c r="I47" i="1"/>
  <c r="H47" i="1"/>
  <c r="E47" i="1"/>
  <c r="D47" i="1"/>
  <c r="I46" i="1"/>
  <c r="H46" i="1"/>
  <c r="E46" i="1"/>
  <c r="D46" i="1"/>
  <c r="I45" i="1"/>
  <c r="H45" i="1"/>
  <c r="E45" i="1"/>
  <c r="D45" i="1"/>
  <c r="I44" i="1"/>
  <c r="H44" i="1"/>
  <c r="E44" i="1"/>
  <c r="D44" i="1"/>
  <c r="I43" i="1"/>
  <c r="H43" i="1"/>
  <c r="E43" i="1"/>
  <c r="D43" i="1"/>
  <c r="I42" i="1"/>
  <c r="H42" i="1"/>
  <c r="E42" i="1"/>
  <c r="D42" i="1"/>
  <c r="I41" i="1"/>
  <c r="H41" i="1"/>
  <c r="E41" i="1"/>
  <c r="D41" i="1"/>
  <c r="I40" i="1"/>
  <c r="H40" i="1"/>
  <c r="E40" i="1"/>
  <c r="D40" i="1"/>
  <c r="I39" i="1"/>
  <c r="H39" i="1"/>
  <c r="E39" i="1"/>
  <c r="D39" i="1"/>
  <c r="I38" i="1"/>
  <c r="H38" i="1"/>
  <c r="E38" i="1"/>
  <c r="D38" i="1"/>
  <c r="I37" i="1"/>
  <c r="H37" i="1"/>
  <c r="E37" i="1"/>
  <c r="D37" i="1"/>
  <c r="I36" i="1"/>
  <c r="H36" i="1"/>
  <c r="E36" i="1"/>
  <c r="D36" i="1"/>
  <c r="I35" i="1"/>
  <c r="H35" i="1"/>
  <c r="E35" i="1"/>
  <c r="D35" i="1"/>
  <c r="I34" i="1"/>
  <c r="H34" i="1"/>
  <c r="E34" i="1"/>
  <c r="D34" i="1"/>
  <c r="I33" i="1"/>
  <c r="H33" i="1"/>
  <c r="E33" i="1"/>
  <c r="D33" i="1"/>
  <c r="I32" i="1"/>
  <c r="H32" i="1"/>
  <c r="E32" i="1"/>
  <c r="D32" i="1"/>
  <c r="I31" i="1"/>
  <c r="H31" i="1"/>
  <c r="E31" i="1"/>
  <c r="D31" i="1"/>
  <c r="I30" i="1"/>
  <c r="H30" i="1"/>
  <c r="E30" i="1"/>
  <c r="D30" i="1"/>
  <c r="I29" i="1"/>
  <c r="H29" i="1"/>
  <c r="E29" i="1"/>
  <c r="D29" i="1"/>
  <c r="I28" i="1"/>
  <c r="H28" i="1"/>
  <c r="E28" i="1"/>
  <c r="D28" i="1"/>
  <c r="I27" i="1"/>
  <c r="H27" i="1"/>
  <c r="E27" i="1"/>
  <c r="D27" i="1"/>
  <c r="I26" i="1"/>
  <c r="H26" i="1"/>
  <c r="E26" i="1"/>
  <c r="D26" i="1"/>
  <c r="I25" i="1"/>
  <c r="H25" i="1"/>
  <c r="E25" i="1"/>
  <c r="D25" i="1"/>
  <c r="I24" i="1"/>
  <c r="H24" i="1"/>
  <c r="E24" i="1"/>
  <c r="D24" i="1"/>
  <c r="I23" i="1"/>
  <c r="H23" i="1"/>
  <c r="E23" i="1"/>
  <c r="D23" i="1"/>
  <c r="I22" i="1"/>
  <c r="H22" i="1"/>
  <c r="E22" i="1"/>
  <c r="D22" i="1"/>
  <c r="I21" i="1"/>
  <c r="H21" i="1"/>
  <c r="E21" i="1"/>
  <c r="D21" i="1"/>
  <c r="I20" i="1"/>
  <c r="H20" i="1"/>
  <c r="E20" i="1"/>
  <c r="D20" i="1"/>
  <c r="I19" i="1"/>
  <c r="H19" i="1"/>
  <c r="E19" i="1"/>
  <c r="D19" i="1"/>
  <c r="I18" i="1"/>
  <c r="H18" i="1"/>
  <c r="E18" i="1"/>
  <c r="D18" i="1"/>
  <c r="I17" i="1"/>
  <c r="H17" i="1"/>
  <c r="E17" i="1"/>
  <c r="D17" i="1"/>
  <c r="G12" i="1"/>
  <c r="G14" i="1" s="1"/>
  <c r="G112" i="1" s="1"/>
  <c r="F12" i="1"/>
  <c r="I12" i="1" s="1"/>
  <c r="E12" i="1"/>
  <c r="C12" i="1"/>
  <c r="D12" i="1" s="1"/>
  <c r="B12" i="1"/>
  <c r="B14" i="1" s="1"/>
  <c r="I11" i="1"/>
  <c r="H11" i="1"/>
  <c r="E11" i="1"/>
  <c r="D11" i="1"/>
  <c r="I10" i="1"/>
  <c r="H10" i="1"/>
  <c r="E10" i="1"/>
  <c r="D10" i="1"/>
  <c r="I9" i="1"/>
  <c r="H9" i="1"/>
  <c r="E9" i="1"/>
  <c r="D9" i="1"/>
  <c r="I8" i="1"/>
  <c r="H8" i="1"/>
  <c r="E8" i="1"/>
  <c r="D8" i="1"/>
  <c r="B112" i="1" l="1"/>
  <c r="H12" i="1"/>
  <c r="F14" i="1"/>
  <c r="E110" i="1"/>
  <c r="C14" i="1"/>
  <c r="C112" i="1" s="1"/>
  <c r="H110" i="1"/>
  <c r="H14" i="1" l="1"/>
  <c r="F112" i="1"/>
  <c r="I14" i="1"/>
  <c r="E112" i="1"/>
  <c r="D112" i="1"/>
  <c r="D14" i="1"/>
  <c r="E14" i="1"/>
  <c r="I112" i="1" l="1"/>
  <c r="H112" i="1"/>
</calcChain>
</file>

<file path=xl/sharedStrings.xml><?xml version="1.0" encoding="utf-8"?>
<sst xmlns="http://schemas.openxmlformats.org/spreadsheetml/2006/main" count="115" uniqueCount="111">
  <si>
    <t>Budget Variance</t>
  </si>
  <si>
    <t>Western Cass Fire Protection</t>
  </si>
  <si>
    <t>For the year ended December 31, 2022</t>
  </si>
  <si>
    <t>Account</t>
  </si>
  <si>
    <t>2022</t>
  </si>
  <si>
    <t>2022 Overall Budget</t>
  </si>
  <si>
    <t>Variance</t>
  </si>
  <si>
    <t>Variance %</t>
  </si>
  <si>
    <t>Trading Income</t>
  </si>
  <si>
    <t>Dispatching Levy</t>
  </si>
  <si>
    <t>Fire Protection Levy</t>
  </si>
  <si>
    <t>Interest Received</t>
  </si>
  <si>
    <t>Misc. Income</t>
  </si>
  <si>
    <t>Total Trading Income</t>
  </si>
  <si>
    <t>Gross Profit</t>
  </si>
  <si>
    <t>Operating Expenses</t>
  </si>
  <si>
    <t>1000-1000 Building Maintenance</t>
  </si>
  <si>
    <t>1000-1001 Building Maintenance Station 1</t>
  </si>
  <si>
    <t>1000-1005 Building Maintenance Station 2</t>
  </si>
  <si>
    <t>1000-1010 Building Repair Station 1</t>
  </si>
  <si>
    <t>1000-1015 Building Repair  Station 2</t>
  </si>
  <si>
    <t>1000-1020 Building Operating Supplies Station 1</t>
  </si>
  <si>
    <t>1000-1025 Building Operating Supplies Station 2</t>
  </si>
  <si>
    <t>1000-1030 Lawn Service/Spraying Station 1</t>
  </si>
  <si>
    <t>1000-1035 Lawn Service/Spraying Station 2</t>
  </si>
  <si>
    <t>1000-1040 Natural Gas/Propane Station 1</t>
  </si>
  <si>
    <t>1000-1045 Natural Gas/Propane Station 2</t>
  </si>
  <si>
    <t>1000-1051 Electricity Station 1</t>
  </si>
  <si>
    <t>1000-1055 Electricity Station 2</t>
  </si>
  <si>
    <t>1000-1060 Water/Sewer Station 1</t>
  </si>
  <si>
    <t>1000-1065 Water/Sewer Station 2</t>
  </si>
  <si>
    <t>1000-1070 Trash Collection Station 1</t>
  </si>
  <si>
    <t>1000-1075  Trash Collection Station 2</t>
  </si>
  <si>
    <t>1000-1080 Pest Control Station 1</t>
  </si>
  <si>
    <t>1000-1085 Pest Control Station 2</t>
  </si>
  <si>
    <t>1000-1090 Snow Removal Expense Station 1</t>
  </si>
  <si>
    <t>1000-1095 Snow Removal Expense Station 2</t>
  </si>
  <si>
    <t>100-100 Fire Chief</t>
  </si>
  <si>
    <t>100-110 Fire Fighter</t>
  </si>
  <si>
    <t>100-120 Board Secretary</t>
  </si>
  <si>
    <t>1100- Information Technology Expense</t>
  </si>
  <si>
    <t>1100-1105 Telephone Service Station 2</t>
  </si>
  <si>
    <t>1100-1110 Image Trend</t>
  </si>
  <si>
    <t>1100-11100 IT Equipment</t>
  </si>
  <si>
    <t>1100-1120 Cellular Communication</t>
  </si>
  <si>
    <t>1100-1130 IT Solutions/WEB Services</t>
  </si>
  <si>
    <t>1100-1140 I am responding</t>
  </si>
  <si>
    <t>1100-1150 Computers &amp; Equipment</t>
  </si>
  <si>
    <t>1100-1160 Radio Repair</t>
  </si>
  <si>
    <t>1100-1190 Internet</t>
  </si>
  <si>
    <t>1200-1200 Election Expense</t>
  </si>
  <si>
    <t>1200-1210 Insurance Property, Liability, Bonding</t>
  </si>
  <si>
    <t>1200-1220 Insurance Auto</t>
  </si>
  <si>
    <t>1200-1230 Insurance Umbrella</t>
  </si>
  <si>
    <t>1200-1240 Insurance Accident &amp; Sickness</t>
  </si>
  <si>
    <t>1200-1250 Attorney's Fees</t>
  </si>
  <si>
    <t>1200-1260 Accounting Fees</t>
  </si>
  <si>
    <t>1200-1270 Audit Fee</t>
  </si>
  <si>
    <t>1200-1280 Board Conference/Travel</t>
  </si>
  <si>
    <t>1200-1290 Board Training</t>
  </si>
  <si>
    <t>1300-1300 Medical Director</t>
  </si>
  <si>
    <t>1300-1310 Public Information</t>
  </si>
  <si>
    <t>1300-1320 Membership Dues</t>
  </si>
  <si>
    <t>1300-1330 Marcer Contract</t>
  </si>
  <si>
    <t>1300-1340 Dispatch Contract</t>
  </si>
  <si>
    <t>1300-1350 Conventions, Seminars</t>
  </si>
  <si>
    <t>1300-1350 Expense Allowance</t>
  </si>
  <si>
    <t>1300-1370 Professional Publications</t>
  </si>
  <si>
    <t>1300-1380 Recruitment Retention Expense</t>
  </si>
  <si>
    <t>1500- Misc.</t>
  </si>
  <si>
    <t>1600-1610 Cares Act Building Upgrades</t>
  </si>
  <si>
    <t>200-200 Workers Comp</t>
  </si>
  <si>
    <t>300-300 Employee Medical Expenses</t>
  </si>
  <si>
    <t>300-310 Employment Advertising</t>
  </si>
  <si>
    <t>300-320 Employee Awards</t>
  </si>
  <si>
    <t>300-330 Rehab</t>
  </si>
  <si>
    <t>400-400 Printing</t>
  </si>
  <si>
    <t>400-410 Postage</t>
  </si>
  <si>
    <t>400-420 Office Supplies</t>
  </si>
  <si>
    <t>400-430 Office Equipment</t>
  </si>
  <si>
    <t>500-500 Uniforms and Clothing</t>
  </si>
  <si>
    <t>500-510 Personal Protective Clothing</t>
  </si>
  <si>
    <t>500-520 Clothing Repair</t>
  </si>
  <si>
    <t>500-530 Equipment</t>
  </si>
  <si>
    <t>500-540 Supplies/Firefighter Consumables</t>
  </si>
  <si>
    <t>500-550 Equipment Maintenance</t>
  </si>
  <si>
    <t>500-560 Equipment Repair</t>
  </si>
  <si>
    <t>500-570 SBCA Testing</t>
  </si>
  <si>
    <t>500-580 SCBA Repair</t>
  </si>
  <si>
    <t>500-590 SCBA Fit Testing</t>
  </si>
  <si>
    <t>600-600 EMS-Medical Supplies</t>
  </si>
  <si>
    <t>600-610 Drugs/Oxygen</t>
  </si>
  <si>
    <t>600-620 EMS Equipment</t>
  </si>
  <si>
    <t>600-630 EMS Equipment Maintenance</t>
  </si>
  <si>
    <t>600-640 EMS Equipment Repair</t>
  </si>
  <si>
    <t>700-700 Fire Training</t>
  </si>
  <si>
    <t>700-710 EMS Training</t>
  </si>
  <si>
    <t>800-800 Fire Prevention</t>
  </si>
  <si>
    <t>800-820 Smoke Detectors</t>
  </si>
  <si>
    <t>900-900 Vehicle Maintenance</t>
  </si>
  <si>
    <t>900-905 Vehicle Maintenance E981 Brush 1 2005 Ford 350 SuperDuty</t>
  </si>
  <si>
    <t>900-910 Vehicle Repair</t>
  </si>
  <si>
    <t>900-912 Vehicle Repair T933 Tanker1 1993 Seagrave Advantage Tanker</t>
  </si>
  <si>
    <t>900-920 Vehicle Accessories</t>
  </si>
  <si>
    <t>900-930 Diesel Fuel</t>
  </si>
  <si>
    <t>900-940 Unleaded Fuel</t>
  </si>
  <si>
    <t>900-980 Pump Testing</t>
  </si>
  <si>
    <t>900-990 Ladder Testing</t>
  </si>
  <si>
    <t>Contractor Payroll</t>
  </si>
  <si>
    <t>Total Operating Expenses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</si>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</sst>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6">
    <font>
      <sz val="11"/>
      <color theme="1"/>
      <name val="Arial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EBEBEB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10" fontId="5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10" fontId="3" fillId="0" borderId="2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right" vertical="center"/>
    </xf>
    <xf numFmtId="10" fontId="3" fillId="2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2"/>
  <sheetViews>
    <sheetView showGridLines="0" tabSelected="1" zoomScale="150" zoomScaleNormal="150" workbookViewId="0">
      <selection sqref="A1:I1"/>
    </sheetView>
  </sheetViews>
  <sheetFormatPr defaultRowHeight="13.9"/>
  <cols>
    <col min="1" max="1" width="45.125" customWidth="1"/>
    <col min="2" max="2" width="8.5" customWidth="1"/>
    <col min="3" max="3" width="15.125" customWidth="1"/>
    <col min="4" max="4" width="7.625" customWidth="1"/>
    <col min="5" max="5" width="9.125" customWidth="1"/>
    <col min="6" max="6" width="8.5" customWidth="1"/>
    <col min="7" max="7" width="15.125" customWidth="1"/>
    <col min="8" max="8" width="7.625" customWidth="1"/>
    <col min="9" max="9" width="9.125" customWidth="1"/>
  </cols>
  <sheetData>
    <row r="1" spans="1:9" ht="25.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18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ht="18" customHeight="1">
      <c r="A3" s="16" t="s">
        <v>2</v>
      </c>
      <c r="B3" s="16"/>
      <c r="C3" s="16"/>
      <c r="D3" s="16"/>
      <c r="E3" s="16"/>
      <c r="F3" s="16"/>
      <c r="G3" s="16"/>
      <c r="H3" s="16"/>
      <c r="I3" s="16"/>
    </row>
    <row r="4" spans="1:9" ht="13.35" customHeight="1"/>
    <row r="5" spans="1:9" ht="10.5" customHeight="1">
      <c r="A5" s="1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4</v>
      </c>
      <c r="G5" s="2" t="s">
        <v>5</v>
      </c>
      <c r="H5" s="2" t="s">
        <v>6</v>
      </c>
      <c r="I5" s="2" t="s">
        <v>7</v>
      </c>
    </row>
    <row r="6" spans="1:9" ht="13.35" customHeight="1"/>
    <row r="7" spans="1:9" ht="13.15" customHeight="1">
      <c r="A7" s="17" t="s">
        <v>8</v>
      </c>
      <c r="B7" s="17"/>
      <c r="C7" s="17"/>
      <c r="D7" s="17"/>
      <c r="E7" s="17"/>
      <c r="F7" s="17"/>
      <c r="G7" s="17"/>
      <c r="H7" s="17"/>
      <c r="I7" s="17"/>
    </row>
    <row r="8" spans="1:9" ht="10.5" customHeight="1">
      <c r="A8" s="3" t="s">
        <v>9</v>
      </c>
      <c r="B8" s="4">
        <v>0</v>
      </c>
      <c r="C8" s="4">
        <v>22544</v>
      </c>
      <c r="D8" s="4">
        <f>(B8 - C8)</f>
        <v>-22544</v>
      </c>
      <c r="E8" s="5">
        <f>((B8 - C8) / IF((C8 &lt; 0), (C8 * (-1)), C8))</f>
        <v>-1</v>
      </c>
      <c r="F8" s="4">
        <v>0</v>
      </c>
      <c r="G8" s="4">
        <v>22544</v>
      </c>
      <c r="H8" s="4">
        <f>(F8 - G8)</f>
        <v>-22544</v>
      </c>
      <c r="I8" s="5">
        <f>((F8 - G8) / IF((G8 &lt; 0), (G8 * (-1)), G8))</f>
        <v>-1</v>
      </c>
    </row>
    <row r="9" spans="1:9" ht="10.5" customHeight="1">
      <c r="A9" s="6" t="s">
        <v>10</v>
      </c>
      <c r="B9" s="7">
        <v>267262.43</v>
      </c>
      <c r="C9" s="7">
        <v>191216</v>
      </c>
      <c r="D9" s="7">
        <f>(B9 - C9)</f>
        <v>76046.429999999993</v>
      </c>
      <c r="E9" s="8">
        <f>((B9 - C9) / IF((C9 &lt; 0), (C9 * (-1)), C9))</f>
        <v>0.39769909421805705</v>
      </c>
      <c r="F9" s="7">
        <v>267262.43</v>
      </c>
      <c r="G9" s="7">
        <v>191216</v>
      </c>
      <c r="H9" s="7">
        <f>(F9 - G9)</f>
        <v>76046.429999999993</v>
      </c>
      <c r="I9" s="8">
        <f>((F9 - G9) / IF((G9 &lt; 0), (G9 * (-1)), G9))</f>
        <v>0.39769909421805705</v>
      </c>
    </row>
    <row r="10" spans="1:9" ht="10.5" customHeight="1">
      <c r="A10" s="6" t="s">
        <v>11</v>
      </c>
      <c r="B10" s="7">
        <v>0</v>
      </c>
      <c r="C10" s="7">
        <v>250</v>
      </c>
      <c r="D10" s="7">
        <f>(B10 - C10)</f>
        <v>-250</v>
      </c>
      <c r="E10" s="8">
        <f>((B10 - C10) / IF((C10 &lt; 0), (C10 * (-1)), C10))</f>
        <v>-1</v>
      </c>
      <c r="F10" s="7">
        <v>0</v>
      </c>
      <c r="G10" s="7">
        <v>250</v>
      </c>
      <c r="H10" s="7">
        <f>(F10 - G10)</f>
        <v>-250</v>
      </c>
      <c r="I10" s="8">
        <f>((F10 - G10) / IF((G10 &lt; 0), (G10 * (-1)), G10))</f>
        <v>-1</v>
      </c>
    </row>
    <row r="11" spans="1:9" ht="10.5" customHeight="1">
      <c r="A11" s="6" t="s">
        <v>12</v>
      </c>
      <c r="B11" s="7">
        <v>9929.69</v>
      </c>
      <c r="C11" s="7">
        <v>0</v>
      </c>
      <c r="D11" s="7">
        <f>(B11 - C11)</f>
        <v>9929.69</v>
      </c>
      <c r="E11" s="8">
        <f>0</f>
        <v>0</v>
      </c>
      <c r="F11" s="7">
        <v>9929.69</v>
      </c>
      <c r="G11" s="7">
        <v>0</v>
      </c>
      <c r="H11" s="7">
        <f>(F11 - G11)</f>
        <v>9929.69</v>
      </c>
      <c r="I11" s="8">
        <f>0</f>
        <v>0</v>
      </c>
    </row>
    <row r="12" spans="1:9" ht="10.5" customHeight="1">
      <c r="A12" s="9" t="s">
        <v>13</v>
      </c>
      <c r="B12" s="10">
        <f>SUM(B8:B11)</f>
        <v>277192.12</v>
      </c>
      <c r="C12" s="10">
        <f>SUM(C8:C11)</f>
        <v>214010</v>
      </c>
      <c r="D12" s="10">
        <f>(B12 - C12)</f>
        <v>63182.119999999995</v>
      </c>
      <c r="E12" s="11">
        <f>((B12 - C12) / IF((C12 &lt; 0), (C12 * (-1)), C12))</f>
        <v>0.29522975561889631</v>
      </c>
      <c r="F12" s="10">
        <f>SUM(F8:F11)</f>
        <v>277192.12</v>
      </c>
      <c r="G12" s="10">
        <f>SUM(G8:G11)</f>
        <v>214010</v>
      </c>
      <c r="H12" s="10">
        <f>(F12 - G12)</f>
        <v>63182.119999999995</v>
      </c>
      <c r="I12" s="11">
        <f>((F12 - G12) / IF((G12 &lt; 0), (G12 * (-1)), G12))</f>
        <v>0.29522975561889631</v>
      </c>
    </row>
    <row r="13" spans="1:9" ht="13.35" customHeight="1"/>
    <row r="14" spans="1:9" ht="10.5" customHeight="1">
      <c r="A14" s="12" t="s">
        <v>14</v>
      </c>
      <c r="B14" s="13">
        <f>(B12 - 0)</f>
        <v>277192.12</v>
      </c>
      <c r="C14" s="13">
        <f>(C12 - 0)</f>
        <v>214010</v>
      </c>
      <c r="D14" s="13">
        <f>(B14 - C14)</f>
        <v>63182.119999999995</v>
      </c>
      <c r="E14" s="14">
        <f>((B14 - C14) / IF((C14 &lt; 0), (C14 * (-1)), C14))</f>
        <v>0.29522975561889631</v>
      </c>
      <c r="F14" s="13">
        <f>(F12 - 0)</f>
        <v>277192.12</v>
      </c>
      <c r="G14" s="13">
        <f>(G12 - 0)</f>
        <v>214010</v>
      </c>
      <c r="H14" s="13">
        <f>(F14 - G14)</f>
        <v>63182.119999999995</v>
      </c>
      <c r="I14" s="14">
        <f>((F14 - G14) / IF((G14 &lt; 0), (G14 * (-1)), G14))</f>
        <v>0.29522975561889631</v>
      </c>
    </row>
    <row r="15" spans="1:9" ht="13.35" customHeight="1"/>
    <row r="16" spans="1:9" ht="13.15" customHeight="1">
      <c r="A16" s="17" t="s">
        <v>15</v>
      </c>
      <c r="B16" s="17"/>
      <c r="C16" s="17"/>
      <c r="D16" s="17"/>
      <c r="E16" s="17"/>
      <c r="F16" s="17"/>
      <c r="G16" s="17"/>
      <c r="H16" s="17"/>
      <c r="I16" s="17"/>
    </row>
    <row r="17" spans="1:9" ht="10.5" customHeight="1">
      <c r="A17" s="3" t="s">
        <v>16</v>
      </c>
      <c r="B17" s="4">
        <v>998.76</v>
      </c>
      <c r="C17" s="4">
        <v>0</v>
      </c>
      <c r="D17" s="4">
        <f t="shared" ref="D17:D48" si="0">(B17 - C17)</f>
        <v>998.76</v>
      </c>
      <c r="E17" s="5">
        <f>0</f>
        <v>0</v>
      </c>
      <c r="F17" s="4">
        <v>998.76</v>
      </c>
      <c r="G17" s="4">
        <v>0</v>
      </c>
      <c r="H17" s="4">
        <f t="shared" ref="H17:H48" si="1">(F17 - G17)</f>
        <v>998.76</v>
      </c>
      <c r="I17" s="5">
        <f>0</f>
        <v>0</v>
      </c>
    </row>
    <row r="18" spans="1:9" ht="10.5" customHeight="1">
      <c r="A18" s="6" t="s">
        <v>17</v>
      </c>
      <c r="B18" s="7">
        <v>7154.22</v>
      </c>
      <c r="C18" s="7">
        <v>2500</v>
      </c>
      <c r="D18" s="7">
        <f t="shared" si="0"/>
        <v>4654.22</v>
      </c>
      <c r="E18" s="8">
        <f t="shared" ref="E18:E40" si="2">((B18 - C18) / IF((C18 &lt; 0), (C18 * (-1)), C18))</f>
        <v>1.861688</v>
      </c>
      <c r="F18" s="7">
        <v>7154.22</v>
      </c>
      <c r="G18" s="7">
        <v>2500</v>
      </c>
      <c r="H18" s="7">
        <f t="shared" si="1"/>
        <v>4654.22</v>
      </c>
      <c r="I18" s="8">
        <f t="shared" ref="I18:I40" si="3">((F18 - G18) / IF((G18 &lt; 0), (G18 * (-1)), G18))</f>
        <v>1.861688</v>
      </c>
    </row>
    <row r="19" spans="1:9" ht="10.5" customHeight="1">
      <c r="A19" s="6" t="s">
        <v>18</v>
      </c>
      <c r="B19" s="7">
        <v>37485.15</v>
      </c>
      <c r="C19" s="7">
        <v>2500</v>
      </c>
      <c r="D19" s="7">
        <f t="shared" si="0"/>
        <v>34985.15</v>
      </c>
      <c r="E19" s="8">
        <f t="shared" si="2"/>
        <v>13.994060000000001</v>
      </c>
      <c r="F19" s="7">
        <v>37485.15</v>
      </c>
      <c r="G19" s="7">
        <v>2500</v>
      </c>
      <c r="H19" s="7">
        <f t="shared" si="1"/>
        <v>34985.15</v>
      </c>
      <c r="I19" s="8">
        <f t="shared" si="3"/>
        <v>13.994060000000001</v>
      </c>
    </row>
    <row r="20" spans="1:9" ht="10.5" customHeight="1">
      <c r="A20" s="6" t="s">
        <v>19</v>
      </c>
      <c r="B20" s="7">
        <v>922.15</v>
      </c>
      <c r="C20" s="7">
        <v>4250</v>
      </c>
      <c r="D20" s="7">
        <f t="shared" si="0"/>
        <v>-3327.85</v>
      </c>
      <c r="E20" s="8">
        <f t="shared" si="2"/>
        <v>-0.78302352941176467</v>
      </c>
      <c r="F20" s="7">
        <v>922.15</v>
      </c>
      <c r="G20" s="7">
        <v>4250</v>
      </c>
      <c r="H20" s="7">
        <f t="shared" si="1"/>
        <v>-3327.85</v>
      </c>
      <c r="I20" s="8">
        <f t="shared" si="3"/>
        <v>-0.78302352941176467</v>
      </c>
    </row>
    <row r="21" spans="1:9" ht="10.5" customHeight="1">
      <c r="A21" s="6" t="s">
        <v>20</v>
      </c>
      <c r="B21" s="7">
        <v>0</v>
      </c>
      <c r="C21" s="7">
        <v>4250</v>
      </c>
      <c r="D21" s="7">
        <f t="shared" si="0"/>
        <v>-4250</v>
      </c>
      <c r="E21" s="8">
        <f t="shared" si="2"/>
        <v>-1</v>
      </c>
      <c r="F21" s="7">
        <v>0</v>
      </c>
      <c r="G21" s="7">
        <v>4250</v>
      </c>
      <c r="H21" s="7">
        <f t="shared" si="1"/>
        <v>-4250</v>
      </c>
      <c r="I21" s="8">
        <f t="shared" si="3"/>
        <v>-1</v>
      </c>
    </row>
    <row r="22" spans="1:9" ht="10.5" customHeight="1">
      <c r="A22" s="6" t="s">
        <v>21</v>
      </c>
      <c r="B22" s="7">
        <v>0</v>
      </c>
      <c r="C22" s="7">
        <v>750</v>
      </c>
      <c r="D22" s="7">
        <f t="shared" si="0"/>
        <v>-750</v>
      </c>
      <c r="E22" s="8">
        <f t="shared" si="2"/>
        <v>-1</v>
      </c>
      <c r="F22" s="7">
        <v>0</v>
      </c>
      <c r="G22" s="7">
        <v>750</v>
      </c>
      <c r="H22" s="7">
        <f t="shared" si="1"/>
        <v>-750</v>
      </c>
      <c r="I22" s="8">
        <f t="shared" si="3"/>
        <v>-1</v>
      </c>
    </row>
    <row r="23" spans="1:9" ht="10.5" customHeight="1">
      <c r="A23" s="6" t="s">
        <v>22</v>
      </c>
      <c r="B23" s="7">
        <v>0</v>
      </c>
      <c r="C23" s="7">
        <v>750</v>
      </c>
      <c r="D23" s="7">
        <f t="shared" si="0"/>
        <v>-750</v>
      </c>
      <c r="E23" s="8">
        <f t="shared" si="2"/>
        <v>-1</v>
      </c>
      <c r="F23" s="7">
        <v>0</v>
      </c>
      <c r="G23" s="7">
        <v>750</v>
      </c>
      <c r="H23" s="7">
        <f t="shared" si="1"/>
        <v>-750</v>
      </c>
      <c r="I23" s="8">
        <f t="shared" si="3"/>
        <v>-1</v>
      </c>
    </row>
    <row r="24" spans="1:9" ht="10.5" customHeight="1">
      <c r="A24" s="6" t="s">
        <v>23</v>
      </c>
      <c r="B24" s="7">
        <v>2150</v>
      </c>
      <c r="C24" s="7">
        <v>800</v>
      </c>
      <c r="D24" s="7">
        <f t="shared" si="0"/>
        <v>1350</v>
      </c>
      <c r="E24" s="8">
        <f t="shared" si="2"/>
        <v>1.6875</v>
      </c>
      <c r="F24" s="7">
        <v>2150</v>
      </c>
      <c r="G24" s="7">
        <v>800</v>
      </c>
      <c r="H24" s="7">
        <f t="shared" si="1"/>
        <v>1350</v>
      </c>
      <c r="I24" s="8">
        <f t="shared" si="3"/>
        <v>1.6875</v>
      </c>
    </row>
    <row r="25" spans="1:9" ht="10.5" customHeight="1">
      <c r="A25" s="6" t="s">
        <v>24</v>
      </c>
      <c r="B25" s="7">
        <v>400</v>
      </c>
      <c r="C25" s="7">
        <v>800</v>
      </c>
      <c r="D25" s="7">
        <f t="shared" si="0"/>
        <v>-400</v>
      </c>
      <c r="E25" s="8">
        <f t="shared" si="2"/>
        <v>-0.5</v>
      </c>
      <c r="F25" s="7">
        <v>400</v>
      </c>
      <c r="G25" s="7">
        <v>800</v>
      </c>
      <c r="H25" s="7">
        <f t="shared" si="1"/>
        <v>-400</v>
      </c>
      <c r="I25" s="8">
        <f t="shared" si="3"/>
        <v>-0.5</v>
      </c>
    </row>
    <row r="26" spans="1:9" ht="10.5" customHeight="1">
      <c r="A26" s="6" t="s">
        <v>25</v>
      </c>
      <c r="B26" s="7">
        <v>3022.76</v>
      </c>
      <c r="C26" s="7">
        <v>2250</v>
      </c>
      <c r="D26" s="7">
        <f t="shared" si="0"/>
        <v>772.76000000000022</v>
      </c>
      <c r="E26" s="8">
        <f t="shared" si="2"/>
        <v>0.34344888888888897</v>
      </c>
      <c r="F26" s="7">
        <v>3022.76</v>
      </c>
      <c r="G26" s="7">
        <v>2250</v>
      </c>
      <c r="H26" s="7">
        <f t="shared" si="1"/>
        <v>772.76000000000022</v>
      </c>
      <c r="I26" s="8">
        <f t="shared" si="3"/>
        <v>0.34344888888888897</v>
      </c>
    </row>
    <row r="27" spans="1:9" ht="10.5" customHeight="1">
      <c r="A27" s="6" t="s">
        <v>26</v>
      </c>
      <c r="B27" s="7">
        <v>0</v>
      </c>
      <c r="C27" s="7">
        <v>2250</v>
      </c>
      <c r="D27" s="7">
        <f t="shared" si="0"/>
        <v>-2250</v>
      </c>
      <c r="E27" s="8">
        <f t="shared" si="2"/>
        <v>-1</v>
      </c>
      <c r="F27" s="7">
        <v>0</v>
      </c>
      <c r="G27" s="7">
        <v>2250</v>
      </c>
      <c r="H27" s="7">
        <f t="shared" si="1"/>
        <v>-2250</v>
      </c>
      <c r="I27" s="8">
        <f t="shared" si="3"/>
        <v>-1</v>
      </c>
    </row>
    <row r="28" spans="1:9" ht="10.5" customHeight="1">
      <c r="A28" s="6" t="s">
        <v>27</v>
      </c>
      <c r="B28" s="7">
        <v>1860.06</v>
      </c>
      <c r="C28" s="7">
        <v>2750</v>
      </c>
      <c r="D28" s="7">
        <f t="shared" si="0"/>
        <v>-889.94</v>
      </c>
      <c r="E28" s="8">
        <f t="shared" si="2"/>
        <v>-0.32361454545454549</v>
      </c>
      <c r="F28" s="7">
        <v>1860.06</v>
      </c>
      <c r="G28" s="7">
        <v>2750</v>
      </c>
      <c r="H28" s="7">
        <f t="shared" si="1"/>
        <v>-889.94</v>
      </c>
      <c r="I28" s="8">
        <f t="shared" si="3"/>
        <v>-0.32361454545454549</v>
      </c>
    </row>
    <row r="29" spans="1:9" ht="10.5" customHeight="1">
      <c r="A29" s="6" t="s">
        <v>28</v>
      </c>
      <c r="B29" s="7">
        <v>1498.56</v>
      </c>
      <c r="C29" s="7">
        <v>2750</v>
      </c>
      <c r="D29" s="7">
        <f t="shared" si="0"/>
        <v>-1251.44</v>
      </c>
      <c r="E29" s="8">
        <f t="shared" si="2"/>
        <v>-0.45506909090909092</v>
      </c>
      <c r="F29" s="7">
        <v>1498.56</v>
      </c>
      <c r="G29" s="7">
        <v>2750</v>
      </c>
      <c r="H29" s="7">
        <f t="shared" si="1"/>
        <v>-1251.44</v>
      </c>
      <c r="I29" s="8">
        <f t="shared" si="3"/>
        <v>-0.45506909090909092</v>
      </c>
    </row>
    <row r="30" spans="1:9" ht="10.5" customHeight="1">
      <c r="A30" s="6" t="s">
        <v>29</v>
      </c>
      <c r="B30" s="7">
        <v>1135.0999999999999</v>
      </c>
      <c r="C30" s="7">
        <v>525</v>
      </c>
      <c r="D30" s="7">
        <f t="shared" si="0"/>
        <v>610.09999999999991</v>
      </c>
      <c r="E30" s="8">
        <f t="shared" si="2"/>
        <v>1.1620952380952378</v>
      </c>
      <c r="F30" s="7">
        <v>1135.0999999999999</v>
      </c>
      <c r="G30" s="7">
        <v>525</v>
      </c>
      <c r="H30" s="7">
        <f t="shared" si="1"/>
        <v>610.09999999999991</v>
      </c>
      <c r="I30" s="8">
        <f t="shared" si="3"/>
        <v>1.1620952380952378</v>
      </c>
    </row>
    <row r="31" spans="1:9" ht="10.5" customHeight="1">
      <c r="A31" s="6" t="s">
        <v>30</v>
      </c>
      <c r="B31" s="7">
        <v>194.26</v>
      </c>
      <c r="C31" s="7">
        <v>525</v>
      </c>
      <c r="D31" s="7">
        <f t="shared" si="0"/>
        <v>-330.74</v>
      </c>
      <c r="E31" s="8">
        <f t="shared" si="2"/>
        <v>-0.62998095238095242</v>
      </c>
      <c r="F31" s="7">
        <v>194.26</v>
      </c>
      <c r="G31" s="7">
        <v>525</v>
      </c>
      <c r="H31" s="7">
        <f t="shared" si="1"/>
        <v>-330.74</v>
      </c>
      <c r="I31" s="8">
        <f t="shared" si="3"/>
        <v>-0.62998095238095242</v>
      </c>
    </row>
    <row r="32" spans="1:9" ht="10.5" customHeight="1">
      <c r="A32" s="6" t="s">
        <v>31</v>
      </c>
      <c r="B32" s="7">
        <v>502.58</v>
      </c>
      <c r="C32" s="7">
        <v>525</v>
      </c>
      <c r="D32" s="7">
        <f t="shared" si="0"/>
        <v>-22.420000000000016</v>
      </c>
      <c r="E32" s="8">
        <f t="shared" si="2"/>
        <v>-4.2704761904761933E-2</v>
      </c>
      <c r="F32" s="7">
        <v>502.58</v>
      </c>
      <c r="G32" s="7">
        <v>525</v>
      </c>
      <c r="H32" s="7">
        <f t="shared" si="1"/>
        <v>-22.420000000000016</v>
      </c>
      <c r="I32" s="8">
        <f t="shared" si="3"/>
        <v>-4.2704761904761933E-2</v>
      </c>
    </row>
    <row r="33" spans="1:9" ht="10.5" customHeight="1">
      <c r="A33" s="6" t="s">
        <v>32</v>
      </c>
      <c r="B33" s="7">
        <v>155.38</v>
      </c>
      <c r="C33" s="7">
        <v>525</v>
      </c>
      <c r="D33" s="7">
        <f t="shared" si="0"/>
        <v>-369.62</v>
      </c>
      <c r="E33" s="8">
        <f t="shared" si="2"/>
        <v>-0.70403809523809524</v>
      </c>
      <c r="F33" s="7">
        <v>155.38</v>
      </c>
      <c r="G33" s="7">
        <v>525</v>
      </c>
      <c r="H33" s="7">
        <f t="shared" si="1"/>
        <v>-369.62</v>
      </c>
      <c r="I33" s="8">
        <f t="shared" si="3"/>
        <v>-0.70403809523809524</v>
      </c>
    </row>
    <row r="34" spans="1:9" ht="10.5" customHeight="1">
      <c r="A34" s="6" t="s">
        <v>33</v>
      </c>
      <c r="B34" s="7">
        <v>0</v>
      </c>
      <c r="C34" s="7">
        <v>300</v>
      </c>
      <c r="D34" s="7">
        <f t="shared" si="0"/>
        <v>-300</v>
      </c>
      <c r="E34" s="8">
        <f t="shared" si="2"/>
        <v>-1</v>
      </c>
      <c r="F34" s="7">
        <v>0</v>
      </c>
      <c r="G34" s="7">
        <v>300</v>
      </c>
      <c r="H34" s="7">
        <f t="shared" si="1"/>
        <v>-300</v>
      </c>
      <c r="I34" s="8">
        <f t="shared" si="3"/>
        <v>-1</v>
      </c>
    </row>
    <row r="35" spans="1:9" ht="10.5" customHeight="1">
      <c r="A35" s="6" t="s">
        <v>34</v>
      </c>
      <c r="B35" s="7">
        <v>0</v>
      </c>
      <c r="C35" s="7">
        <v>300</v>
      </c>
      <c r="D35" s="7">
        <f t="shared" si="0"/>
        <v>-300</v>
      </c>
      <c r="E35" s="8">
        <f t="shared" si="2"/>
        <v>-1</v>
      </c>
      <c r="F35" s="7">
        <v>0</v>
      </c>
      <c r="G35" s="7">
        <v>300</v>
      </c>
      <c r="H35" s="7">
        <f t="shared" si="1"/>
        <v>-300</v>
      </c>
      <c r="I35" s="8">
        <f t="shared" si="3"/>
        <v>-1</v>
      </c>
    </row>
    <row r="36" spans="1:9" ht="10.5" customHeight="1">
      <c r="A36" s="6" t="s">
        <v>35</v>
      </c>
      <c r="B36" s="7">
        <v>0</v>
      </c>
      <c r="C36" s="7">
        <v>150</v>
      </c>
      <c r="D36" s="7">
        <f t="shared" si="0"/>
        <v>-150</v>
      </c>
      <c r="E36" s="8">
        <f t="shared" si="2"/>
        <v>-1</v>
      </c>
      <c r="F36" s="7">
        <v>0</v>
      </c>
      <c r="G36" s="7">
        <v>150</v>
      </c>
      <c r="H36" s="7">
        <f t="shared" si="1"/>
        <v>-150</v>
      </c>
      <c r="I36" s="8">
        <f t="shared" si="3"/>
        <v>-1</v>
      </c>
    </row>
    <row r="37" spans="1:9" ht="10.5" customHeight="1">
      <c r="A37" s="6" t="s">
        <v>36</v>
      </c>
      <c r="B37" s="7">
        <v>0</v>
      </c>
      <c r="C37" s="7">
        <v>150</v>
      </c>
      <c r="D37" s="7">
        <f t="shared" si="0"/>
        <v>-150</v>
      </c>
      <c r="E37" s="8">
        <f t="shared" si="2"/>
        <v>-1</v>
      </c>
      <c r="F37" s="7">
        <v>0</v>
      </c>
      <c r="G37" s="7">
        <v>150</v>
      </c>
      <c r="H37" s="7">
        <f t="shared" si="1"/>
        <v>-150</v>
      </c>
      <c r="I37" s="8">
        <f t="shared" si="3"/>
        <v>-1</v>
      </c>
    </row>
    <row r="38" spans="1:9" ht="10.5" customHeight="1">
      <c r="A38" s="6" t="s">
        <v>37</v>
      </c>
      <c r="B38" s="7">
        <v>461.75</v>
      </c>
      <c r="C38" s="7">
        <v>18000</v>
      </c>
      <c r="D38" s="7">
        <f t="shared" si="0"/>
        <v>-17538.25</v>
      </c>
      <c r="E38" s="8">
        <f t="shared" si="2"/>
        <v>-0.97434722222222225</v>
      </c>
      <c r="F38" s="7">
        <v>461.75</v>
      </c>
      <c r="G38" s="7">
        <v>18000</v>
      </c>
      <c r="H38" s="7">
        <f t="shared" si="1"/>
        <v>-17538.25</v>
      </c>
      <c r="I38" s="8">
        <f t="shared" si="3"/>
        <v>-0.97434722222222225</v>
      </c>
    </row>
    <row r="39" spans="1:9" ht="10.5" customHeight="1">
      <c r="A39" s="6" t="s">
        <v>38</v>
      </c>
      <c r="B39" s="7">
        <v>13228.52</v>
      </c>
      <c r="C39" s="7">
        <v>26000</v>
      </c>
      <c r="D39" s="7">
        <f t="shared" si="0"/>
        <v>-12771.48</v>
      </c>
      <c r="E39" s="8">
        <f t="shared" si="2"/>
        <v>-0.49121076923076923</v>
      </c>
      <c r="F39" s="7">
        <v>13228.52</v>
      </c>
      <c r="G39" s="7">
        <v>26000</v>
      </c>
      <c r="H39" s="7">
        <f t="shared" si="1"/>
        <v>-12771.48</v>
      </c>
      <c r="I39" s="8">
        <f t="shared" si="3"/>
        <v>-0.49121076923076923</v>
      </c>
    </row>
    <row r="40" spans="1:9" ht="10.5" customHeight="1">
      <c r="A40" s="6" t="s">
        <v>39</v>
      </c>
      <c r="B40" s="7">
        <v>2758.25</v>
      </c>
      <c r="C40" s="7">
        <v>4200</v>
      </c>
      <c r="D40" s="7">
        <f t="shared" si="0"/>
        <v>-1441.75</v>
      </c>
      <c r="E40" s="8">
        <f t="shared" si="2"/>
        <v>-0.34327380952380954</v>
      </c>
      <c r="F40" s="7">
        <v>2758.25</v>
      </c>
      <c r="G40" s="7">
        <v>4200</v>
      </c>
      <c r="H40" s="7">
        <f t="shared" si="1"/>
        <v>-1441.75</v>
      </c>
      <c r="I40" s="8">
        <f t="shared" si="3"/>
        <v>-0.34327380952380954</v>
      </c>
    </row>
    <row r="41" spans="1:9" ht="10.5" customHeight="1">
      <c r="A41" s="6" t="s">
        <v>40</v>
      </c>
      <c r="B41" s="7">
        <v>6225.5</v>
      </c>
      <c r="C41" s="7">
        <v>0</v>
      </c>
      <c r="D41" s="7">
        <f t="shared" si="0"/>
        <v>6225.5</v>
      </c>
      <c r="E41" s="8">
        <f>0</f>
        <v>0</v>
      </c>
      <c r="F41" s="7">
        <v>6225.5</v>
      </c>
      <c r="G41" s="7">
        <v>0</v>
      </c>
      <c r="H41" s="7">
        <f t="shared" si="1"/>
        <v>6225.5</v>
      </c>
      <c r="I41" s="8">
        <f>0</f>
        <v>0</v>
      </c>
    </row>
    <row r="42" spans="1:9" ht="10.5" customHeight="1">
      <c r="A42" s="6" t="s">
        <v>41</v>
      </c>
      <c r="B42" s="7">
        <v>5.43</v>
      </c>
      <c r="C42" s="7">
        <v>0</v>
      </c>
      <c r="D42" s="7">
        <f t="shared" si="0"/>
        <v>5.43</v>
      </c>
      <c r="E42" s="8">
        <f>0</f>
        <v>0</v>
      </c>
      <c r="F42" s="7">
        <v>5.43</v>
      </c>
      <c r="G42" s="7">
        <v>0</v>
      </c>
      <c r="H42" s="7">
        <f t="shared" si="1"/>
        <v>5.43</v>
      </c>
      <c r="I42" s="8">
        <f>0</f>
        <v>0</v>
      </c>
    </row>
    <row r="43" spans="1:9" ht="10.5" customHeight="1">
      <c r="A43" s="6" t="s">
        <v>42</v>
      </c>
      <c r="B43" s="7">
        <v>1326.13</v>
      </c>
      <c r="C43" s="7">
        <v>1250</v>
      </c>
      <c r="D43" s="7">
        <f t="shared" si="0"/>
        <v>76.130000000000109</v>
      </c>
      <c r="E43" s="8">
        <f>((B43 - C43) / IF((C43 &lt; 0), (C43 * (-1)), C43))</f>
        <v>6.090400000000009E-2</v>
      </c>
      <c r="F43" s="7">
        <v>1326.13</v>
      </c>
      <c r="G43" s="7">
        <v>1250</v>
      </c>
      <c r="H43" s="7">
        <f t="shared" si="1"/>
        <v>76.130000000000109</v>
      </c>
      <c r="I43" s="8">
        <f>((F43 - G43) / IF((G43 &lt; 0), (G43 * (-1)), G43))</f>
        <v>6.090400000000009E-2</v>
      </c>
    </row>
    <row r="44" spans="1:9" ht="10.5" customHeight="1">
      <c r="A44" s="6" t="s">
        <v>43</v>
      </c>
      <c r="B44" s="7">
        <v>863</v>
      </c>
      <c r="C44" s="7">
        <v>0</v>
      </c>
      <c r="D44" s="7">
        <f t="shared" si="0"/>
        <v>863</v>
      </c>
      <c r="E44" s="8">
        <f>0</f>
        <v>0</v>
      </c>
      <c r="F44" s="7">
        <v>863</v>
      </c>
      <c r="G44" s="7">
        <v>0</v>
      </c>
      <c r="H44" s="7">
        <f t="shared" si="1"/>
        <v>863</v>
      </c>
      <c r="I44" s="8">
        <f>0</f>
        <v>0</v>
      </c>
    </row>
    <row r="45" spans="1:9" ht="10.5" customHeight="1">
      <c r="A45" s="6" t="s">
        <v>44</v>
      </c>
      <c r="B45" s="7">
        <v>0</v>
      </c>
      <c r="C45" s="7">
        <v>1500</v>
      </c>
      <c r="D45" s="7">
        <f t="shared" si="0"/>
        <v>-1500</v>
      </c>
      <c r="E45" s="8">
        <f>((B45 - C45) / IF((C45 &lt; 0), (C45 * (-1)), C45))</f>
        <v>-1</v>
      </c>
      <c r="F45" s="7">
        <v>0</v>
      </c>
      <c r="G45" s="7">
        <v>1500</v>
      </c>
      <c r="H45" s="7">
        <f t="shared" si="1"/>
        <v>-1500</v>
      </c>
      <c r="I45" s="8">
        <f>((F45 - G45) / IF((G45 &lt; 0), (G45 * (-1)), G45))</f>
        <v>-1</v>
      </c>
    </row>
    <row r="46" spans="1:9" ht="10.5" customHeight="1">
      <c r="A46" s="6" t="s">
        <v>45</v>
      </c>
      <c r="B46" s="7">
        <v>4983.3</v>
      </c>
      <c r="C46" s="7">
        <v>16000</v>
      </c>
      <c r="D46" s="7">
        <f t="shared" si="0"/>
        <v>-11016.7</v>
      </c>
      <c r="E46" s="8">
        <f>((B46 - C46) / IF((C46 &lt; 0), (C46 * (-1)), C46))</f>
        <v>-0.68854375000000001</v>
      </c>
      <c r="F46" s="7">
        <v>4983.3</v>
      </c>
      <c r="G46" s="7">
        <v>16000</v>
      </c>
      <c r="H46" s="7">
        <f t="shared" si="1"/>
        <v>-11016.7</v>
      </c>
      <c r="I46" s="8">
        <f>((F46 - G46) / IF((G46 &lt; 0), (G46 * (-1)), G46))</f>
        <v>-0.68854375000000001</v>
      </c>
    </row>
    <row r="47" spans="1:9" ht="10.5" customHeight="1">
      <c r="A47" s="6" t="s">
        <v>46</v>
      </c>
      <c r="B47" s="7">
        <v>0</v>
      </c>
      <c r="C47" s="7">
        <v>650</v>
      </c>
      <c r="D47" s="7">
        <f t="shared" si="0"/>
        <v>-650</v>
      </c>
      <c r="E47" s="8">
        <f>((B47 - C47) / IF((C47 &lt; 0), (C47 * (-1)), C47))</f>
        <v>-1</v>
      </c>
      <c r="F47" s="7">
        <v>0</v>
      </c>
      <c r="G47" s="7">
        <v>650</v>
      </c>
      <c r="H47" s="7">
        <f t="shared" si="1"/>
        <v>-650</v>
      </c>
      <c r="I47" s="8">
        <f>((F47 - G47) / IF((G47 &lt; 0), (G47 * (-1)), G47))</f>
        <v>-1</v>
      </c>
    </row>
    <row r="48" spans="1:9" ht="10.5" customHeight="1">
      <c r="A48" s="6" t="s">
        <v>47</v>
      </c>
      <c r="B48" s="7">
        <v>0</v>
      </c>
      <c r="C48" s="7">
        <v>1500</v>
      </c>
      <c r="D48" s="7">
        <f t="shared" si="0"/>
        <v>-1500</v>
      </c>
      <c r="E48" s="8">
        <f>((B48 - C48) / IF((C48 &lt; 0), (C48 * (-1)), C48))</f>
        <v>-1</v>
      </c>
      <c r="F48" s="7">
        <v>0</v>
      </c>
      <c r="G48" s="7">
        <v>1500</v>
      </c>
      <c r="H48" s="7">
        <f t="shared" si="1"/>
        <v>-1500</v>
      </c>
      <c r="I48" s="8">
        <f>((F48 - G48) / IF((G48 &lt; 0), (G48 * (-1)), G48))</f>
        <v>-1</v>
      </c>
    </row>
    <row r="49" spans="1:9" ht="10.5" customHeight="1">
      <c r="A49" s="6" t="s">
        <v>48</v>
      </c>
      <c r="B49" s="7">
        <v>0</v>
      </c>
      <c r="C49" s="7">
        <v>1000</v>
      </c>
      <c r="D49" s="7">
        <f t="shared" ref="D49:D80" si="4">(B49 - C49)</f>
        <v>-1000</v>
      </c>
      <c r="E49" s="8">
        <f>((B49 - C49) / IF((C49 &lt; 0), (C49 * (-1)), C49))</f>
        <v>-1</v>
      </c>
      <c r="F49" s="7">
        <v>0</v>
      </c>
      <c r="G49" s="7">
        <v>1000</v>
      </c>
      <c r="H49" s="7">
        <f t="shared" ref="H49:H80" si="5">(F49 - G49)</f>
        <v>-1000</v>
      </c>
      <c r="I49" s="8">
        <f>((F49 - G49) / IF((G49 &lt; 0), (G49 * (-1)), G49))</f>
        <v>-1</v>
      </c>
    </row>
    <row r="50" spans="1:9" ht="10.5" customHeight="1">
      <c r="A50" s="6" t="s">
        <v>49</v>
      </c>
      <c r="B50" s="7">
        <v>230</v>
      </c>
      <c r="C50" s="7">
        <v>0</v>
      </c>
      <c r="D50" s="7">
        <f t="shared" si="4"/>
        <v>230</v>
      </c>
      <c r="E50" s="8">
        <f>0</f>
        <v>0</v>
      </c>
      <c r="F50" s="7">
        <v>230</v>
      </c>
      <c r="G50" s="7">
        <v>0</v>
      </c>
      <c r="H50" s="7">
        <f t="shared" si="5"/>
        <v>230</v>
      </c>
      <c r="I50" s="8">
        <f>0</f>
        <v>0</v>
      </c>
    </row>
    <row r="51" spans="1:9" ht="10.5" customHeight="1">
      <c r="A51" s="6" t="s">
        <v>50</v>
      </c>
      <c r="B51" s="7">
        <v>60</v>
      </c>
      <c r="C51" s="7">
        <v>500</v>
      </c>
      <c r="D51" s="7">
        <f t="shared" si="4"/>
        <v>-440</v>
      </c>
      <c r="E51" s="8">
        <f t="shared" ref="E51:E69" si="6">((B51 - C51) / IF((C51 &lt; 0), (C51 * (-1)), C51))</f>
        <v>-0.88</v>
      </c>
      <c r="F51" s="7">
        <v>60</v>
      </c>
      <c r="G51" s="7">
        <v>500</v>
      </c>
      <c r="H51" s="7">
        <f t="shared" si="5"/>
        <v>-440</v>
      </c>
      <c r="I51" s="8">
        <f t="shared" ref="I51:I69" si="7">((F51 - G51) / IF((G51 &lt; 0), (G51 * (-1)), G51))</f>
        <v>-0.88</v>
      </c>
    </row>
    <row r="52" spans="1:9" ht="10.5" customHeight="1">
      <c r="A52" s="6" t="s">
        <v>51</v>
      </c>
      <c r="B52" s="7">
        <v>12156</v>
      </c>
      <c r="C52" s="7">
        <v>12350</v>
      </c>
      <c r="D52" s="7">
        <f t="shared" si="4"/>
        <v>-194</v>
      </c>
      <c r="E52" s="8">
        <f t="shared" si="6"/>
        <v>-1.5708502024291499E-2</v>
      </c>
      <c r="F52" s="7">
        <v>12156</v>
      </c>
      <c r="G52" s="7">
        <v>12350</v>
      </c>
      <c r="H52" s="7">
        <f t="shared" si="5"/>
        <v>-194</v>
      </c>
      <c r="I52" s="8">
        <f t="shared" si="7"/>
        <v>-1.5708502024291499E-2</v>
      </c>
    </row>
    <row r="53" spans="1:9" ht="10.5" customHeight="1">
      <c r="A53" s="6" t="s">
        <v>52</v>
      </c>
      <c r="B53" s="7">
        <v>3625</v>
      </c>
      <c r="C53" s="7">
        <v>3750</v>
      </c>
      <c r="D53" s="7">
        <f t="shared" si="4"/>
        <v>-125</v>
      </c>
      <c r="E53" s="8">
        <f t="shared" si="6"/>
        <v>-3.3333333333333333E-2</v>
      </c>
      <c r="F53" s="7">
        <v>3625</v>
      </c>
      <c r="G53" s="7">
        <v>3750</v>
      </c>
      <c r="H53" s="7">
        <f t="shared" si="5"/>
        <v>-125</v>
      </c>
      <c r="I53" s="8">
        <f t="shared" si="7"/>
        <v>-3.3333333333333333E-2</v>
      </c>
    </row>
    <row r="54" spans="1:9" ht="10.5" customHeight="1">
      <c r="A54" s="6" t="s">
        <v>53</v>
      </c>
      <c r="B54" s="7">
        <v>1455</v>
      </c>
      <c r="C54" s="7">
        <v>100</v>
      </c>
      <c r="D54" s="7">
        <f t="shared" si="4"/>
        <v>1355</v>
      </c>
      <c r="E54" s="8">
        <f t="shared" si="6"/>
        <v>13.55</v>
      </c>
      <c r="F54" s="7">
        <v>1455</v>
      </c>
      <c r="G54" s="7">
        <v>100</v>
      </c>
      <c r="H54" s="7">
        <f t="shared" si="5"/>
        <v>1355</v>
      </c>
      <c r="I54" s="8">
        <f t="shared" si="7"/>
        <v>13.55</v>
      </c>
    </row>
    <row r="55" spans="1:9" ht="10.5" customHeight="1">
      <c r="A55" s="6" t="s">
        <v>54</v>
      </c>
      <c r="B55" s="7">
        <v>3648</v>
      </c>
      <c r="C55" s="7">
        <v>1000</v>
      </c>
      <c r="D55" s="7">
        <f t="shared" si="4"/>
        <v>2648</v>
      </c>
      <c r="E55" s="8">
        <f t="shared" si="6"/>
        <v>2.6480000000000001</v>
      </c>
      <c r="F55" s="7">
        <v>3648</v>
      </c>
      <c r="G55" s="7">
        <v>1000</v>
      </c>
      <c r="H55" s="7">
        <f t="shared" si="5"/>
        <v>2648</v>
      </c>
      <c r="I55" s="8">
        <f t="shared" si="7"/>
        <v>2.6480000000000001</v>
      </c>
    </row>
    <row r="56" spans="1:9" ht="10.5" customHeight="1">
      <c r="A56" s="6" t="s">
        <v>55</v>
      </c>
      <c r="B56" s="7">
        <v>5950</v>
      </c>
      <c r="C56" s="7">
        <v>1000</v>
      </c>
      <c r="D56" s="7">
        <f t="shared" si="4"/>
        <v>4950</v>
      </c>
      <c r="E56" s="8">
        <f t="shared" si="6"/>
        <v>4.95</v>
      </c>
      <c r="F56" s="7">
        <v>5950</v>
      </c>
      <c r="G56" s="7">
        <v>1000</v>
      </c>
      <c r="H56" s="7">
        <f t="shared" si="5"/>
        <v>4950</v>
      </c>
      <c r="I56" s="8">
        <f t="shared" si="7"/>
        <v>4.95</v>
      </c>
    </row>
    <row r="57" spans="1:9" ht="10.5" customHeight="1">
      <c r="A57" s="6" t="s">
        <v>56</v>
      </c>
      <c r="B57" s="7">
        <v>5999.15</v>
      </c>
      <c r="C57" s="7">
        <v>6000</v>
      </c>
      <c r="D57" s="7">
        <f t="shared" si="4"/>
        <v>-0.8500000000003638</v>
      </c>
      <c r="E57" s="8">
        <f t="shared" si="6"/>
        <v>-1.4166666666672731E-4</v>
      </c>
      <c r="F57" s="7">
        <v>5999.15</v>
      </c>
      <c r="G57" s="7">
        <v>6000</v>
      </c>
      <c r="H57" s="7">
        <f t="shared" si="5"/>
        <v>-0.8500000000003638</v>
      </c>
      <c r="I57" s="8">
        <f t="shared" si="7"/>
        <v>-1.4166666666672731E-4</v>
      </c>
    </row>
    <row r="58" spans="1:9" ht="10.5" customHeight="1">
      <c r="A58" s="6" t="s">
        <v>57</v>
      </c>
      <c r="B58" s="7">
        <v>0</v>
      </c>
      <c r="C58" s="7">
        <v>19500</v>
      </c>
      <c r="D58" s="7">
        <f t="shared" si="4"/>
        <v>-19500</v>
      </c>
      <c r="E58" s="8">
        <f t="shared" si="6"/>
        <v>-1</v>
      </c>
      <c r="F58" s="7">
        <v>0</v>
      </c>
      <c r="G58" s="7">
        <v>19500</v>
      </c>
      <c r="H58" s="7">
        <f t="shared" si="5"/>
        <v>-19500</v>
      </c>
      <c r="I58" s="8">
        <f t="shared" si="7"/>
        <v>-1</v>
      </c>
    </row>
    <row r="59" spans="1:9" ht="10.5" customHeight="1">
      <c r="A59" s="6" t="s">
        <v>58</v>
      </c>
      <c r="B59" s="7">
        <v>0</v>
      </c>
      <c r="C59" s="7">
        <v>750</v>
      </c>
      <c r="D59" s="7">
        <f t="shared" si="4"/>
        <v>-750</v>
      </c>
      <c r="E59" s="8">
        <f t="shared" si="6"/>
        <v>-1</v>
      </c>
      <c r="F59" s="7">
        <v>0</v>
      </c>
      <c r="G59" s="7">
        <v>750</v>
      </c>
      <c r="H59" s="7">
        <f t="shared" si="5"/>
        <v>-750</v>
      </c>
      <c r="I59" s="8">
        <f t="shared" si="7"/>
        <v>-1</v>
      </c>
    </row>
    <row r="60" spans="1:9" ht="10.5" customHeight="1">
      <c r="A60" s="6" t="s">
        <v>59</v>
      </c>
      <c r="B60" s="7">
        <v>6846</v>
      </c>
      <c r="C60" s="7">
        <v>6000</v>
      </c>
      <c r="D60" s="7">
        <f t="shared" si="4"/>
        <v>846</v>
      </c>
      <c r="E60" s="8">
        <f t="shared" si="6"/>
        <v>0.14099999999999999</v>
      </c>
      <c r="F60" s="7">
        <v>6846</v>
      </c>
      <c r="G60" s="7">
        <v>6000</v>
      </c>
      <c r="H60" s="7">
        <f t="shared" si="5"/>
        <v>846</v>
      </c>
      <c r="I60" s="8">
        <f t="shared" si="7"/>
        <v>0.14099999999999999</v>
      </c>
    </row>
    <row r="61" spans="1:9" ht="10.5" customHeight="1">
      <c r="A61" s="6" t="s">
        <v>60</v>
      </c>
      <c r="B61" s="7">
        <v>1000</v>
      </c>
      <c r="C61" s="7">
        <v>500</v>
      </c>
      <c r="D61" s="7">
        <f t="shared" si="4"/>
        <v>500</v>
      </c>
      <c r="E61" s="8">
        <f t="shared" si="6"/>
        <v>1</v>
      </c>
      <c r="F61" s="7">
        <v>1000</v>
      </c>
      <c r="G61" s="7">
        <v>500</v>
      </c>
      <c r="H61" s="7">
        <f t="shared" si="5"/>
        <v>500</v>
      </c>
      <c r="I61" s="8">
        <f t="shared" si="7"/>
        <v>1</v>
      </c>
    </row>
    <row r="62" spans="1:9" ht="10.5" customHeight="1">
      <c r="A62" s="6" t="s">
        <v>61</v>
      </c>
      <c r="B62" s="7">
        <v>0</v>
      </c>
      <c r="C62" s="7">
        <v>1500</v>
      </c>
      <c r="D62" s="7">
        <f t="shared" si="4"/>
        <v>-1500</v>
      </c>
      <c r="E62" s="8">
        <f t="shared" si="6"/>
        <v>-1</v>
      </c>
      <c r="F62" s="7">
        <v>0</v>
      </c>
      <c r="G62" s="7">
        <v>1500</v>
      </c>
      <c r="H62" s="7">
        <f t="shared" si="5"/>
        <v>-1500</v>
      </c>
      <c r="I62" s="8">
        <f t="shared" si="7"/>
        <v>-1</v>
      </c>
    </row>
    <row r="63" spans="1:9" ht="10.5" customHeight="1">
      <c r="A63" s="6" t="s">
        <v>62</v>
      </c>
      <c r="B63" s="7">
        <v>0</v>
      </c>
      <c r="C63" s="7">
        <v>500</v>
      </c>
      <c r="D63" s="7">
        <f t="shared" si="4"/>
        <v>-500</v>
      </c>
      <c r="E63" s="8">
        <f t="shared" si="6"/>
        <v>-1</v>
      </c>
      <c r="F63" s="7">
        <v>0</v>
      </c>
      <c r="G63" s="7">
        <v>500</v>
      </c>
      <c r="H63" s="7">
        <f t="shared" si="5"/>
        <v>-500</v>
      </c>
      <c r="I63" s="8">
        <f t="shared" si="7"/>
        <v>-1</v>
      </c>
    </row>
    <row r="64" spans="1:9" ht="10.5" customHeight="1">
      <c r="A64" s="6" t="s">
        <v>63</v>
      </c>
      <c r="B64" s="7">
        <v>0</v>
      </c>
      <c r="C64" s="7">
        <v>750</v>
      </c>
      <c r="D64" s="7">
        <f t="shared" si="4"/>
        <v>-750</v>
      </c>
      <c r="E64" s="8">
        <f t="shared" si="6"/>
        <v>-1</v>
      </c>
      <c r="F64" s="7">
        <v>0</v>
      </c>
      <c r="G64" s="7">
        <v>750</v>
      </c>
      <c r="H64" s="7">
        <f t="shared" si="5"/>
        <v>-750</v>
      </c>
      <c r="I64" s="8">
        <f t="shared" si="7"/>
        <v>-1</v>
      </c>
    </row>
    <row r="65" spans="1:9" ht="10.5" customHeight="1">
      <c r="A65" s="6" t="s">
        <v>64</v>
      </c>
      <c r="B65" s="7">
        <v>3224.4</v>
      </c>
      <c r="C65" s="7">
        <v>12707</v>
      </c>
      <c r="D65" s="7">
        <f t="shared" si="4"/>
        <v>-9482.6</v>
      </c>
      <c r="E65" s="8">
        <f t="shared" si="6"/>
        <v>-0.74625009837097667</v>
      </c>
      <c r="F65" s="7">
        <v>3224.4</v>
      </c>
      <c r="G65" s="7">
        <v>12707</v>
      </c>
      <c r="H65" s="7">
        <f t="shared" si="5"/>
        <v>-9482.6</v>
      </c>
      <c r="I65" s="8">
        <f t="shared" si="7"/>
        <v>-0.74625009837097667</v>
      </c>
    </row>
    <row r="66" spans="1:9" ht="10.5" customHeight="1">
      <c r="A66" s="6" t="s">
        <v>65</v>
      </c>
      <c r="B66" s="7">
        <v>0</v>
      </c>
      <c r="C66" s="7">
        <v>2000</v>
      </c>
      <c r="D66" s="7">
        <f t="shared" si="4"/>
        <v>-2000</v>
      </c>
      <c r="E66" s="8">
        <f t="shared" si="6"/>
        <v>-1</v>
      </c>
      <c r="F66" s="7">
        <v>0</v>
      </c>
      <c r="G66" s="7">
        <v>2000</v>
      </c>
      <c r="H66" s="7">
        <f t="shared" si="5"/>
        <v>-2000</v>
      </c>
      <c r="I66" s="8">
        <f t="shared" si="7"/>
        <v>-1</v>
      </c>
    </row>
    <row r="67" spans="1:9" ht="10.5" customHeight="1">
      <c r="A67" s="6" t="s">
        <v>66</v>
      </c>
      <c r="B67" s="7">
        <v>0</v>
      </c>
      <c r="C67" s="7">
        <v>2500</v>
      </c>
      <c r="D67" s="7">
        <f t="shared" si="4"/>
        <v>-2500</v>
      </c>
      <c r="E67" s="8">
        <f t="shared" si="6"/>
        <v>-1</v>
      </c>
      <c r="F67" s="7">
        <v>0</v>
      </c>
      <c r="G67" s="7">
        <v>2500</v>
      </c>
      <c r="H67" s="7">
        <f t="shared" si="5"/>
        <v>-2500</v>
      </c>
      <c r="I67" s="8">
        <f t="shared" si="7"/>
        <v>-1</v>
      </c>
    </row>
    <row r="68" spans="1:9" ht="10.5" customHeight="1">
      <c r="A68" s="6" t="s">
        <v>67</v>
      </c>
      <c r="B68" s="7">
        <v>36</v>
      </c>
      <c r="C68" s="7">
        <v>100</v>
      </c>
      <c r="D68" s="7">
        <f t="shared" si="4"/>
        <v>-64</v>
      </c>
      <c r="E68" s="8">
        <f t="shared" si="6"/>
        <v>-0.64</v>
      </c>
      <c r="F68" s="7">
        <v>36</v>
      </c>
      <c r="G68" s="7">
        <v>100</v>
      </c>
      <c r="H68" s="7">
        <f t="shared" si="5"/>
        <v>-64</v>
      </c>
      <c r="I68" s="8">
        <f t="shared" si="7"/>
        <v>-0.64</v>
      </c>
    </row>
    <row r="69" spans="1:9" ht="10.5" customHeight="1">
      <c r="A69" s="6" t="s">
        <v>68</v>
      </c>
      <c r="B69" s="7">
        <v>0</v>
      </c>
      <c r="C69" s="7">
        <v>2500</v>
      </c>
      <c r="D69" s="7">
        <f t="shared" si="4"/>
        <v>-2500</v>
      </c>
      <c r="E69" s="8">
        <f t="shared" si="6"/>
        <v>-1</v>
      </c>
      <c r="F69" s="7">
        <v>0</v>
      </c>
      <c r="G69" s="7">
        <v>2500</v>
      </c>
      <c r="H69" s="7">
        <f t="shared" si="5"/>
        <v>-2500</v>
      </c>
      <c r="I69" s="8">
        <f t="shared" si="7"/>
        <v>-1</v>
      </c>
    </row>
    <row r="70" spans="1:9" ht="10.5" customHeight="1">
      <c r="A70" s="6" t="s">
        <v>69</v>
      </c>
      <c r="B70" s="7">
        <v>4175.4799999999996</v>
      </c>
      <c r="C70" s="7">
        <v>0</v>
      </c>
      <c r="D70" s="7">
        <f t="shared" si="4"/>
        <v>4175.4799999999996</v>
      </c>
      <c r="E70" s="8">
        <f>0</f>
        <v>0</v>
      </c>
      <c r="F70" s="7">
        <v>4175.4799999999996</v>
      </c>
      <c r="G70" s="7">
        <v>0</v>
      </c>
      <c r="H70" s="7">
        <f t="shared" si="5"/>
        <v>4175.4799999999996</v>
      </c>
      <c r="I70" s="8">
        <f>0</f>
        <v>0</v>
      </c>
    </row>
    <row r="71" spans="1:9" ht="10.5" customHeight="1">
      <c r="A71" s="6" t="s">
        <v>70</v>
      </c>
      <c r="B71" s="7">
        <v>172.15</v>
      </c>
      <c r="C71" s="7">
        <v>0</v>
      </c>
      <c r="D71" s="7">
        <f t="shared" si="4"/>
        <v>172.15</v>
      </c>
      <c r="E71" s="8">
        <f>0</f>
        <v>0</v>
      </c>
      <c r="F71" s="7">
        <v>172.15</v>
      </c>
      <c r="G71" s="7">
        <v>0</v>
      </c>
      <c r="H71" s="7">
        <f t="shared" si="5"/>
        <v>172.15</v>
      </c>
      <c r="I71" s="8">
        <f>0</f>
        <v>0</v>
      </c>
    </row>
    <row r="72" spans="1:9" ht="10.5" customHeight="1">
      <c r="A72" s="6" t="s">
        <v>71</v>
      </c>
      <c r="B72" s="7">
        <v>4685</v>
      </c>
      <c r="C72" s="7">
        <v>4800</v>
      </c>
      <c r="D72" s="7">
        <f t="shared" si="4"/>
        <v>-115</v>
      </c>
      <c r="E72" s="8">
        <f t="shared" ref="E72:E100" si="8">((B72 - C72) / IF((C72 &lt; 0), (C72 * (-1)), C72))</f>
        <v>-2.3958333333333335E-2</v>
      </c>
      <c r="F72" s="7">
        <v>4685</v>
      </c>
      <c r="G72" s="7">
        <v>4800</v>
      </c>
      <c r="H72" s="7">
        <f t="shared" si="5"/>
        <v>-115</v>
      </c>
      <c r="I72" s="8">
        <f t="shared" ref="I72:I100" si="9">((F72 - G72) / IF((G72 &lt; 0), (G72 * (-1)), G72))</f>
        <v>-2.3958333333333335E-2</v>
      </c>
    </row>
    <row r="73" spans="1:9" ht="10.5" customHeight="1">
      <c r="A73" s="6" t="s">
        <v>72</v>
      </c>
      <c r="B73" s="7">
        <v>456</v>
      </c>
      <c r="C73" s="7">
        <v>500</v>
      </c>
      <c r="D73" s="7">
        <f t="shared" si="4"/>
        <v>-44</v>
      </c>
      <c r="E73" s="8">
        <f t="shared" si="8"/>
        <v>-8.7999999999999995E-2</v>
      </c>
      <c r="F73" s="7">
        <v>456</v>
      </c>
      <c r="G73" s="7">
        <v>500</v>
      </c>
      <c r="H73" s="7">
        <f t="shared" si="5"/>
        <v>-44</v>
      </c>
      <c r="I73" s="8">
        <f t="shared" si="9"/>
        <v>-8.7999999999999995E-2</v>
      </c>
    </row>
    <row r="74" spans="1:9" ht="10.5" customHeight="1">
      <c r="A74" s="6" t="s">
        <v>73</v>
      </c>
      <c r="B74" s="7">
        <v>0</v>
      </c>
      <c r="C74" s="7">
        <v>500</v>
      </c>
      <c r="D74" s="7">
        <f t="shared" si="4"/>
        <v>-500</v>
      </c>
      <c r="E74" s="8">
        <f t="shared" si="8"/>
        <v>-1</v>
      </c>
      <c r="F74" s="7">
        <v>0</v>
      </c>
      <c r="G74" s="7">
        <v>500</v>
      </c>
      <c r="H74" s="7">
        <f t="shared" si="5"/>
        <v>-500</v>
      </c>
      <c r="I74" s="8">
        <f t="shared" si="9"/>
        <v>-1</v>
      </c>
    </row>
    <row r="75" spans="1:9" ht="10.5" customHeight="1">
      <c r="A75" s="6" t="s">
        <v>74</v>
      </c>
      <c r="B75" s="7">
        <v>0</v>
      </c>
      <c r="C75" s="7">
        <v>500</v>
      </c>
      <c r="D75" s="7">
        <f t="shared" si="4"/>
        <v>-500</v>
      </c>
      <c r="E75" s="8">
        <f t="shared" si="8"/>
        <v>-1</v>
      </c>
      <c r="F75" s="7">
        <v>0</v>
      </c>
      <c r="G75" s="7">
        <v>500</v>
      </c>
      <c r="H75" s="7">
        <f t="shared" si="5"/>
        <v>-500</v>
      </c>
      <c r="I75" s="8">
        <f t="shared" si="9"/>
        <v>-1</v>
      </c>
    </row>
    <row r="76" spans="1:9" ht="10.5" customHeight="1">
      <c r="A76" s="6" t="s">
        <v>75</v>
      </c>
      <c r="B76" s="7">
        <v>0</v>
      </c>
      <c r="C76" s="7">
        <v>500</v>
      </c>
      <c r="D76" s="7">
        <f t="shared" si="4"/>
        <v>-500</v>
      </c>
      <c r="E76" s="8">
        <f t="shared" si="8"/>
        <v>-1</v>
      </c>
      <c r="F76" s="7">
        <v>0</v>
      </c>
      <c r="G76" s="7">
        <v>500</v>
      </c>
      <c r="H76" s="7">
        <f t="shared" si="5"/>
        <v>-500</v>
      </c>
      <c r="I76" s="8">
        <f t="shared" si="9"/>
        <v>-1</v>
      </c>
    </row>
    <row r="77" spans="1:9" ht="10.5" customHeight="1">
      <c r="A77" s="6" t="s">
        <v>76</v>
      </c>
      <c r="B77" s="7">
        <v>1697.73</v>
      </c>
      <c r="C77" s="7">
        <v>500</v>
      </c>
      <c r="D77" s="7">
        <f t="shared" si="4"/>
        <v>1197.73</v>
      </c>
      <c r="E77" s="8">
        <f t="shared" si="8"/>
        <v>2.3954599999999999</v>
      </c>
      <c r="F77" s="7">
        <v>1697.73</v>
      </c>
      <c r="G77" s="7">
        <v>500</v>
      </c>
      <c r="H77" s="7">
        <f t="shared" si="5"/>
        <v>1197.73</v>
      </c>
      <c r="I77" s="8">
        <f t="shared" si="9"/>
        <v>2.3954599999999999</v>
      </c>
    </row>
    <row r="78" spans="1:9" ht="10.5" customHeight="1">
      <c r="A78" s="6" t="s">
        <v>77</v>
      </c>
      <c r="B78" s="7">
        <v>604.73</v>
      </c>
      <c r="C78" s="7">
        <v>100</v>
      </c>
      <c r="D78" s="7">
        <f t="shared" si="4"/>
        <v>504.73</v>
      </c>
      <c r="E78" s="8">
        <f t="shared" si="8"/>
        <v>5.0472999999999999</v>
      </c>
      <c r="F78" s="7">
        <v>604.73</v>
      </c>
      <c r="G78" s="7">
        <v>100</v>
      </c>
      <c r="H78" s="7">
        <f t="shared" si="5"/>
        <v>504.73</v>
      </c>
      <c r="I78" s="8">
        <f t="shared" si="9"/>
        <v>5.0472999999999999</v>
      </c>
    </row>
    <row r="79" spans="1:9" ht="10.5" customHeight="1">
      <c r="A79" s="6" t="s">
        <v>78</v>
      </c>
      <c r="B79" s="7">
        <v>160.69</v>
      </c>
      <c r="C79" s="7">
        <v>500</v>
      </c>
      <c r="D79" s="7">
        <f t="shared" si="4"/>
        <v>-339.31</v>
      </c>
      <c r="E79" s="8">
        <f t="shared" si="8"/>
        <v>-0.67862</v>
      </c>
      <c r="F79" s="7">
        <v>160.69</v>
      </c>
      <c r="G79" s="7">
        <v>500</v>
      </c>
      <c r="H79" s="7">
        <f t="shared" si="5"/>
        <v>-339.31</v>
      </c>
      <c r="I79" s="8">
        <f t="shared" si="9"/>
        <v>-0.67862</v>
      </c>
    </row>
    <row r="80" spans="1:9" ht="10.5" customHeight="1">
      <c r="A80" s="6" t="s">
        <v>79</v>
      </c>
      <c r="B80" s="7">
        <v>386.48</v>
      </c>
      <c r="C80" s="7">
        <v>500</v>
      </c>
      <c r="D80" s="7">
        <f t="shared" si="4"/>
        <v>-113.51999999999998</v>
      </c>
      <c r="E80" s="8">
        <f t="shared" si="8"/>
        <v>-0.22703999999999996</v>
      </c>
      <c r="F80" s="7">
        <v>386.48</v>
      </c>
      <c r="G80" s="7">
        <v>500</v>
      </c>
      <c r="H80" s="7">
        <f t="shared" si="5"/>
        <v>-113.51999999999998</v>
      </c>
      <c r="I80" s="8">
        <f t="shared" si="9"/>
        <v>-0.22703999999999996</v>
      </c>
    </row>
    <row r="81" spans="1:9" ht="10.5" customHeight="1">
      <c r="A81" s="6" t="s">
        <v>80</v>
      </c>
      <c r="B81" s="7">
        <v>2185.8000000000002</v>
      </c>
      <c r="C81" s="7">
        <v>2000</v>
      </c>
      <c r="D81" s="7">
        <f t="shared" ref="D81:D112" si="10">(B81 - C81)</f>
        <v>185.80000000000018</v>
      </c>
      <c r="E81" s="8">
        <f t="shared" si="8"/>
        <v>9.2900000000000094E-2</v>
      </c>
      <c r="F81" s="7">
        <v>2185.8000000000002</v>
      </c>
      <c r="G81" s="7">
        <v>2000</v>
      </c>
      <c r="H81" s="7">
        <f t="shared" ref="H81:H112" si="11">(F81 - G81)</f>
        <v>185.80000000000018</v>
      </c>
      <c r="I81" s="8">
        <f t="shared" si="9"/>
        <v>9.2900000000000094E-2</v>
      </c>
    </row>
    <row r="82" spans="1:9" ht="10.5" customHeight="1">
      <c r="A82" s="6" t="s">
        <v>81</v>
      </c>
      <c r="B82" s="7">
        <v>1250</v>
      </c>
      <c r="C82" s="7">
        <v>28000</v>
      </c>
      <c r="D82" s="7">
        <f t="shared" si="10"/>
        <v>-26750</v>
      </c>
      <c r="E82" s="8">
        <f t="shared" si="8"/>
        <v>-0.9553571428571429</v>
      </c>
      <c r="F82" s="7">
        <v>1250</v>
      </c>
      <c r="G82" s="7">
        <v>28000</v>
      </c>
      <c r="H82" s="7">
        <f t="shared" si="11"/>
        <v>-26750</v>
      </c>
      <c r="I82" s="8">
        <f t="shared" si="9"/>
        <v>-0.9553571428571429</v>
      </c>
    </row>
    <row r="83" spans="1:9" ht="10.5" customHeight="1">
      <c r="A83" s="6" t="s">
        <v>82</v>
      </c>
      <c r="B83" s="7">
        <v>0</v>
      </c>
      <c r="C83" s="7">
        <v>500</v>
      </c>
      <c r="D83" s="7">
        <f t="shared" si="10"/>
        <v>-500</v>
      </c>
      <c r="E83" s="8">
        <f t="shared" si="8"/>
        <v>-1</v>
      </c>
      <c r="F83" s="7">
        <v>0</v>
      </c>
      <c r="G83" s="7">
        <v>500</v>
      </c>
      <c r="H83" s="7">
        <f t="shared" si="11"/>
        <v>-500</v>
      </c>
      <c r="I83" s="8">
        <f t="shared" si="9"/>
        <v>-1</v>
      </c>
    </row>
    <row r="84" spans="1:9" ht="10.5" customHeight="1">
      <c r="A84" s="6" t="s">
        <v>83</v>
      </c>
      <c r="B84" s="7">
        <v>0</v>
      </c>
      <c r="C84" s="7">
        <v>3000</v>
      </c>
      <c r="D84" s="7">
        <f t="shared" si="10"/>
        <v>-3000</v>
      </c>
      <c r="E84" s="8">
        <f t="shared" si="8"/>
        <v>-1</v>
      </c>
      <c r="F84" s="7">
        <v>0</v>
      </c>
      <c r="G84" s="7">
        <v>3000</v>
      </c>
      <c r="H84" s="7">
        <f t="shared" si="11"/>
        <v>-3000</v>
      </c>
      <c r="I84" s="8">
        <f t="shared" si="9"/>
        <v>-1</v>
      </c>
    </row>
    <row r="85" spans="1:9" ht="10.5" customHeight="1">
      <c r="A85" s="6" t="s">
        <v>84</v>
      </c>
      <c r="B85" s="7">
        <v>0</v>
      </c>
      <c r="C85" s="7">
        <v>2000</v>
      </c>
      <c r="D85" s="7">
        <f t="shared" si="10"/>
        <v>-2000</v>
      </c>
      <c r="E85" s="8">
        <f t="shared" si="8"/>
        <v>-1</v>
      </c>
      <c r="F85" s="7">
        <v>0</v>
      </c>
      <c r="G85" s="7">
        <v>2000</v>
      </c>
      <c r="H85" s="7">
        <f t="shared" si="11"/>
        <v>-2000</v>
      </c>
      <c r="I85" s="8">
        <f t="shared" si="9"/>
        <v>-1</v>
      </c>
    </row>
    <row r="86" spans="1:9" ht="10.5" customHeight="1">
      <c r="A86" s="6" t="s">
        <v>85</v>
      </c>
      <c r="B86" s="7">
        <v>750.56</v>
      </c>
      <c r="C86" s="7">
        <v>1000</v>
      </c>
      <c r="D86" s="7">
        <f t="shared" si="10"/>
        <v>-249.44000000000005</v>
      </c>
      <c r="E86" s="8">
        <f t="shared" si="8"/>
        <v>-0.24944000000000005</v>
      </c>
      <c r="F86" s="7">
        <v>750.56</v>
      </c>
      <c r="G86" s="7">
        <v>1000</v>
      </c>
      <c r="H86" s="7">
        <f t="shared" si="11"/>
        <v>-249.44000000000005</v>
      </c>
      <c r="I86" s="8">
        <f t="shared" si="9"/>
        <v>-0.24944000000000005</v>
      </c>
    </row>
    <row r="87" spans="1:9" ht="10.5" customHeight="1">
      <c r="A87" s="6" t="s">
        <v>86</v>
      </c>
      <c r="B87" s="7">
        <v>250</v>
      </c>
      <c r="C87" s="7">
        <v>1000</v>
      </c>
      <c r="D87" s="7">
        <f t="shared" si="10"/>
        <v>-750</v>
      </c>
      <c r="E87" s="8">
        <f t="shared" si="8"/>
        <v>-0.75</v>
      </c>
      <c r="F87" s="7">
        <v>250</v>
      </c>
      <c r="G87" s="7">
        <v>1000</v>
      </c>
      <c r="H87" s="7">
        <f t="shared" si="11"/>
        <v>-750</v>
      </c>
      <c r="I87" s="8">
        <f t="shared" si="9"/>
        <v>-0.75</v>
      </c>
    </row>
    <row r="88" spans="1:9" ht="10.5" customHeight="1">
      <c r="A88" s="6" t="s">
        <v>87</v>
      </c>
      <c r="B88" s="7">
        <v>0</v>
      </c>
      <c r="C88" s="7">
        <v>1500</v>
      </c>
      <c r="D88" s="7">
        <f t="shared" si="10"/>
        <v>-1500</v>
      </c>
      <c r="E88" s="8">
        <f t="shared" si="8"/>
        <v>-1</v>
      </c>
      <c r="F88" s="7">
        <v>0</v>
      </c>
      <c r="G88" s="7">
        <v>1500</v>
      </c>
      <c r="H88" s="7">
        <f t="shared" si="11"/>
        <v>-1500</v>
      </c>
      <c r="I88" s="8">
        <f t="shared" si="9"/>
        <v>-1</v>
      </c>
    </row>
    <row r="89" spans="1:9" ht="10.5" customHeight="1">
      <c r="A89" s="6" t="s">
        <v>88</v>
      </c>
      <c r="B89" s="7">
        <v>1016.83</v>
      </c>
      <c r="C89" s="7">
        <v>1000</v>
      </c>
      <c r="D89" s="7">
        <f t="shared" si="10"/>
        <v>16.830000000000041</v>
      </c>
      <c r="E89" s="8">
        <f t="shared" si="8"/>
        <v>1.6830000000000039E-2</v>
      </c>
      <c r="F89" s="7">
        <v>1016.83</v>
      </c>
      <c r="G89" s="7">
        <v>1000</v>
      </c>
      <c r="H89" s="7">
        <f t="shared" si="11"/>
        <v>16.830000000000041</v>
      </c>
      <c r="I89" s="8">
        <f t="shared" si="9"/>
        <v>1.6830000000000039E-2</v>
      </c>
    </row>
    <row r="90" spans="1:9" ht="10.5" customHeight="1">
      <c r="A90" s="6" t="s">
        <v>89</v>
      </c>
      <c r="B90" s="7">
        <v>0</v>
      </c>
      <c r="C90" s="7">
        <v>1000</v>
      </c>
      <c r="D90" s="7">
        <f t="shared" si="10"/>
        <v>-1000</v>
      </c>
      <c r="E90" s="8">
        <f t="shared" si="8"/>
        <v>-1</v>
      </c>
      <c r="F90" s="7">
        <v>0</v>
      </c>
      <c r="G90" s="7">
        <v>1000</v>
      </c>
      <c r="H90" s="7">
        <f t="shared" si="11"/>
        <v>-1000</v>
      </c>
      <c r="I90" s="8">
        <f t="shared" si="9"/>
        <v>-1</v>
      </c>
    </row>
    <row r="91" spans="1:9" ht="10.5" customHeight="1">
      <c r="A91" s="6" t="s">
        <v>90</v>
      </c>
      <c r="B91" s="7">
        <v>0</v>
      </c>
      <c r="C91" s="7">
        <v>1000</v>
      </c>
      <c r="D91" s="7">
        <f t="shared" si="10"/>
        <v>-1000</v>
      </c>
      <c r="E91" s="8">
        <f t="shared" si="8"/>
        <v>-1</v>
      </c>
      <c r="F91" s="7">
        <v>0</v>
      </c>
      <c r="G91" s="7">
        <v>1000</v>
      </c>
      <c r="H91" s="7">
        <f t="shared" si="11"/>
        <v>-1000</v>
      </c>
      <c r="I91" s="8">
        <f t="shared" si="9"/>
        <v>-1</v>
      </c>
    </row>
    <row r="92" spans="1:9" ht="10.5" customHeight="1">
      <c r="A92" s="6" t="s">
        <v>91</v>
      </c>
      <c r="B92" s="7">
        <v>1173.25</v>
      </c>
      <c r="C92" s="7">
        <v>1600</v>
      </c>
      <c r="D92" s="7">
        <f t="shared" si="10"/>
        <v>-426.75</v>
      </c>
      <c r="E92" s="8">
        <f t="shared" si="8"/>
        <v>-0.26671875</v>
      </c>
      <c r="F92" s="7">
        <v>1173.25</v>
      </c>
      <c r="G92" s="7">
        <v>1600</v>
      </c>
      <c r="H92" s="7">
        <f t="shared" si="11"/>
        <v>-426.75</v>
      </c>
      <c r="I92" s="8">
        <f t="shared" si="9"/>
        <v>-0.26671875</v>
      </c>
    </row>
    <row r="93" spans="1:9" ht="10.5" customHeight="1">
      <c r="A93" s="6" t="s">
        <v>92</v>
      </c>
      <c r="B93" s="7">
        <v>0</v>
      </c>
      <c r="C93" s="7">
        <v>1000</v>
      </c>
      <c r="D93" s="7">
        <f t="shared" si="10"/>
        <v>-1000</v>
      </c>
      <c r="E93" s="8">
        <f t="shared" si="8"/>
        <v>-1</v>
      </c>
      <c r="F93" s="7">
        <v>0</v>
      </c>
      <c r="G93" s="7">
        <v>1000</v>
      </c>
      <c r="H93" s="7">
        <f t="shared" si="11"/>
        <v>-1000</v>
      </c>
      <c r="I93" s="8">
        <f t="shared" si="9"/>
        <v>-1</v>
      </c>
    </row>
    <row r="94" spans="1:9" ht="10.5" customHeight="1">
      <c r="A94" s="6" t="s">
        <v>93</v>
      </c>
      <c r="B94" s="7">
        <v>0</v>
      </c>
      <c r="C94" s="7">
        <v>500</v>
      </c>
      <c r="D94" s="7">
        <f t="shared" si="10"/>
        <v>-500</v>
      </c>
      <c r="E94" s="8">
        <f t="shared" si="8"/>
        <v>-1</v>
      </c>
      <c r="F94" s="7">
        <v>0</v>
      </c>
      <c r="G94" s="7">
        <v>500</v>
      </c>
      <c r="H94" s="7">
        <f t="shared" si="11"/>
        <v>-500</v>
      </c>
      <c r="I94" s="8">
        <f t="shared" si="9"/>
        <v>-1</v>
      </c>
    </row>
    <row r="95" spans="1:9" ht="10.5" customHeight="1">
      <c r="A95" s="6" t="s">
        <v>94</v>
      </c>
      <c r="B95" s="7">
        <v>0</v>
      </c>
      <c r="C95" s="7">
        <v>500</v>
      </c>
      <c r="D95" s="7">
        <f t="shared" si="10"/>
        <v>-500</v>
      </c>
      <c r="E95" s="8">
        <f t="shared" si="8"/>
        <v>-1</v>
      </c>
      <c r="F95" s="7">
        <v>0</v>
      </c>
      <c r="G95" s="7">
        <v>500</v>
      </c>
      <c r="H95" s="7">
        <f t="shared" si="11"/>
        <v>-500</v>
      </c>
      <c r="I95" s="8">
        <f t="shared" si="9"/>
        <v>-1</v>
      </c>
    </row>
    <row r="96" spans="1:9" ht="10.5" customHeight="1">
      <c r="A96" s="6" t="s">
        <v>95</v>
      </c>
      <c r="B96" s="7">
        <v>0</v>
      </c>
      <c r="C96" s="7">
        <v>2000</v>
      </c>
      <c r="D96" s="7">
        <f t="shared" si="10"/>
        <v>-2000</v>
      </c>
      <c r="E96" s="8">
        <f t="shared" si="8"/>
        <v>-1</v>
      </c>
      <c r="F96" s="7">
        <v>0</v>
      </c>
      <c r="G96" s="7">
        <v>2000</v>
      </c>
      <c r="H96" s="7">
        <f t="shared" si="11"/>
        <v>-2000</v>
      </c>
      <c r="I96" s="8">
        <f t="shared" si="9"/>
        <v>-1</v>
      </c>
    </row>
    <row r="97" spans="1:9" ht="10.5" customHeight="1">
      <c r="A97" s="6" t="s">
        <v>96</v>
      </c>
      <c r="B97" s="7">
        <v>253</v>
      </c>
      <c r="C97" s="7">
        <v>4000</v>
      </c>
      <c r="D97" s="7">
        <f t="shared" si="10"/>
        <v>-3747</v>
      </c>
      <c r="E97" s="8">
        <f t="shared" si="8"/>
        <v>-0.93674999999999997</v>
      </c>
      <c r="F97" s="7">
        <v>253</v>
      </c>
      <c r="G97" s="7">
        <v>4000</v>
      </c>
      <c r="H97" s="7">
        <f t="shared" si="11"/>
        <v>-3747</v>
      </c>
      <c r="I97" s="8">
        <f t="shared" si="9"/>
        <v>-0.93674999999999997</v>
      </c>
    </row>
    <row r="98" spans="1:9" ht="10.5" customHeight="1">
      <c r="A98" s="6" t="s">
        <v>97</v>
      </c>
      <c r="B98" s="7">
        <v>0</v>
      </c>
      <c r="C98" s="7">
        <v>350</v>
      </c>
      <c r="D98" s="7">
        <f t="shared" si="10"/>
        <v>-350</v>
      </c>
      <c r="E98" s="8">
        <f t="shared" si="8"/>
        <v>-1</v>
      </c>
      <c r="F98" s="7">
        <v>0</v>
      </c>
      <c r="G98" s="7">
        <v>350</v>
      </c>
      <c r="H98" s="7">
        <f t="shared" si="11"/>
        <v>-350</v>
      </c>
      <c r="I98" s="8">
        <f t="shared" si="9"/>
        <v>-1</v>
      </c>
    </row>
    <row r="99" spans="1:9" ht="10.5" customHeight="1">
      <c r="A99" s="6" t="s">
        <v>98</v>
      </c>
      <c r="B99" s="7">
        <v>0</v>
      </c>
      <c r="C99" s="7">
        <v>500</v>
      </c>
      <c r="D99" s="7">
        <f t="shared" si="10"/>
        <v>-500</v>
      </c>
      <c r="E99" s="8">
        <f t="shared" si="8"/>
        <v>-1</v>
      </c>
      <c r="F99" s="7">
        <v>0</v>
      </c>
      <c r="G99" s="7">
        <v>500</v>
      </c>
      <c r="H99" s="7">
        <f t="shared" si="11"/>
        <v>-500</v>
      </c>
      <c r="I99" s="8">
        <f t="shared" si="9"/>
        <v>-1</v>
      </c>
    </row>
    <row r="100" spans="1:9" ht="10.5" customHeight="1">
      <c r="A100" s="6" t="s">
        <v>99</v>
      </c>
      <c r="B100" s="7">
        <v>12370.99</v>
      </c>
      <c r="C100" s="7">
        <v>10000</v>
      </c>
      <c r="D100" s="7">
        <f t="shared" si="10"/>
        <v>2370.9899999999998</v>
      </c>
      <c r="E100" s="8">
        <f t="shared" si="8"/>
        <v>0.23709899999999998</v>
      </c>
      <c r="F100" s="7">
        <v>12370.99</v>
      </c>
      <c r="G100" s="7">
        <v>10000</v>
      </c>
      <c r="H100" s="7">
        <f t="shared" si="11"/>
        <v>2370.9899999999998</v>
      </c>
      <c r="I100" s="8">
        <f t="shared" si="9"/>
        <v>0.23709899999999998</v>
      </c>
    </row>
    <row r="101" spans="1:9" ht="10.5" customHeight="1">
      <c r="A101" s="6" t="s">
        <v>100</v>
      </c>
      <c r="B101" s="7">
        <v>518.67999999999995</v>
      </c>
      <c r="C101" s="7">
        <v>0</v>
      </c>
      <c r="D101" s="7">
        <f t="shared" si="10"/>
        <v>518.67999999999995</v>
      </c>
      <c r="E101" s="8">
        <f>0</f>
        <v>0</v>
      </c>
      <c r="F101" s="7">
        <v>518.67999999999995</v>
      </c>
      <c r="G101" s="7">
        <v>0</v>
      </c>
      <c r="H101" s="7">
        <f t="shared" si="11"/>
        <v>518.67999999999995</v>
      </c>
      <c r="I101" s="8">
        <f>0</f>
        <v>0</v>
      </c>
    </row>
    <row r="102" spans="1:9" ht="10.5" customHeight="1">
      <c r="A102" s="6" t="s">
        <v>101</v>
      </c>
      <c r="B102" s="7">
        <v>0</v>
      </c>
      <c r="C102" s="7">
        <v>15000</v>
      </c>
      <c r="D102" s="7">
        <f t="shared" si="10"/>
        <v>-15000</v>
      </c>
      <c r="E102" s="8">
        <f>((B102 - C102) / IF((C102 &lt; 0), (C102 * (-1)), C102))</f>
        <v>-1</v>
      </c>
      <c r="F102" s="7">
        <v>0</v>
      </c>
      <c r="G102" s="7">
        <v>15000</v>
      </c>
      <c r="H102" s="7">
        <f t="shared" si="11"/>
        <v>-15000</v>
      </c>
      <c r="I102" s="8">
        <f>((F102 - G102) / IF((G102 &lt; 0), (G102 * (-1)), G102))</f>
        <v>-1</v>
      </c>
    </row>
    <row r="103" spans="1:9" ht="10.5" customHeight="1">
      <c r="A103" s="6" t="s">
        <v>102</v>
      </c>
      <c r="B103" s="7">
        <v>166.39</v>
      </c>
      <c r="C103" s="7">
        <v>0</v>
      </c>
      <c r="D103" s="7">
        <f t="shared" si="10"/>
        <v>166.39</v>
      </c>
      <c r="E103" s="8">
        <f>0</f>
        <v>0</v>
      </c>
      <c r="F103" s="7">
        <v>166.39</v>
      </c>
      <c r="G103" s="7">
        <v>0</v>
      </c>
      <c r="H103" s="7">
        <f t="shared" si="11"/>
        <v>166.39</v>
      </c>
      <c r="I103" s="8">
        <f>0</f>
        <v>0</v>
      </c>
    </row>
    <row r="104" spans="1:9" ht="10.5" customHeight="1">
      <c r="A104" s="6" t="s">
        <v>103</v>
      </c>
      <c r="B104" s="7">
        <v>0</v>
      </c>
      <c r="C104" s="7">
        <v>750</v>
      </c>
      <c r="D104" s="7">
        <f t="shared" si="10"/>
        <v>-750</v>
      </c>
      <c r="E104" s="8">
        <f>((B104 - C104) / IF((C104 &lt; 0), (C104 * (-1)), C104))</f>
        <v>-1</v>
      </c>
      <c r="F104" s="7">
        <v>0</v>
      </c>
      <c r="G104" s="7">
        <v>750</v>
      </c>
      <c r="H104" s="7">
        <f t="shared" si="11"/>
        <v>-750</v>
      </c>
      <c r="I104" s="8">
        <f>((F104 - G104) / IF((G104 &lt; 0), (G104 * (-1)), G104))</f>
        <v>-1</v>
      </c>
    </row>
    <row r="105" spans="1:9" ht="10.5" customHeight="1">
      <c r="A105" s="6" t="s">
        <v>104</v>
      </c>
      <c r="B105" s="7">
        <v>3173.28</v>
      </c>
      <c r="C105" s="7">
        <v>4000</v>
      </c>
      <c r="D105" s="7">
        <f t="shared" si="10"/>
        <v>-826.7199999999998</v>
      </c>
      <c r="E105" s="8">
        <f>((B105 - C105) / IF((C105 &lt; 0), (C105 * (-1)), C105))</f>
        <v>-0.20667999999999995</v>
      </c>
      <c r="F105" s="7">
        <v>3173.28</v>
      </c>
      <c r="G105" s="7">
        <v>4000</v>
      </c>
      <c r="H105" s="7">
        <f t="shared" si="11"/>
        <v>-826.7199999999998</v>
      </c>
      <c r="I105" s="8">
        <f>((F105 - G105) / IF((G105 &lt; 0), (G105 * (-1)), G105))</f>
        <v>-0.20667999999999995</v>
      </c>
    </row>
    <row r="106" spans="1:9" ht="10.5" customHeight="1">
      <c r="A106" s="6" t="s">
        <v>105</v>
      </c>
      <c r="B106" s="7">
        <v>0</v>
      </c>
      <c r="C106" s="7">
        <v>500</v>
      </c>
      <c r="D106" s="7">
        <f t="shared" si="10"/>
        <v>-500</v>
      </c>
      <c r="E106" s="8">
        <f>((B106 - C106) / IF((C106 &lt; 0), (C106 * (-1)), C106))</f>
        <v>-1</v>
      </c>
      <c r="F106" s="7">
        <v>0</v>
      </c>
      <c r="G106" s="7">
        <v>500</v>
      </c>
      <c r="H106" s="7">
        <f t="shared" si="11"/>
        <v>-500</v>
      </c>
      <c r="I106" s="8">
        <f>((F106 - G106) / IF((G106 &lt; 0), (G106 * (-1)), G106))</f>
        <v>-1</v>
      </c>
    </row>
    <row r="107" spans="1:9" ht="10.5" customHeight="1">
      <c r="A107" s="6" t="s">
        <v>106</v>
      </c>
      <c r="B107" s="7">
        <v>0</v>
      </c>
      <c r="C107" s="7">
        <v>760</v>
      </c>
      <c r="D107" s="7">
        <f t="shared" si="10"/>
        <v>-760</v>
      </c>
      <c r="E107" s="8">
        <f>((B107 - C107) / IF((C107 &lt; 0), (C107 * (-1)), C107))</f>
        <v>-1</v>
      </c>
      <c r="F107" s="7">
        <v>0</v>
      </c>
      <c r="G107" s="7">
        <v>760</v>
      </c>
      <c r="H107" s="7">
        <f t="shared" si="11"/>
        <v>-760</v>
      </c>
      <c r="I107" s="8">
        <f>((F107 - G107) / IF((G107 &lt; 0), (G107 * (-1)), G107))</f>
        <v>-1</v>
      </c>
    </row>
    <row r="108" spans="1:9" ht="10.5" customHeight="1">
      <c r="A108" s="6" t="s">
        <v>107</v>
      </c>
      <c r="B108" s="7">
        <v>0</v>
      </c>
      <c r="C108" s="7">
        <v>500</v>
      </c>
      <c r="D108" s="7">
        <f t="shared" si="10"/>
        <v>-500</v>
      </c>
      <c r="E108" s="8">
        <f>((B108 - C108) / IF((C108 &lt; 0), (C108 * (-1)), C108))</f>
        <v>-1</v>
      </c>
      <c r="F108" s="7">
        <v>0</v>
      </c>
      <c r="G108" s="7">
        <v>500</v>
      </c>
      <c r="H108" s="7">
        <f t="shared" si="11"/>
        <v>-500</v>
      </c>
      <c r="I108" s="8">
        <f>((F108 - G108) / IF((G108 &lt; 0), (G108 * (-1)), G108))</f>
        <v>-1</v>
      </c>
    </row>
    <row r="109" spans="1:9" ht="10.5" customHeight="1">
      <c r="A109" s="6" t="s">
        <v>108</v>
      </c>
      <c r="B109" s="7">
        <v>25044.01</v>
      </c>
      <c r="C109" s="7">
        <v>0</v>
      </c>
      <c r="D109" s="7">
        <f t="shared" si="10"/>
        <v>25044.01</v>
      </c>
      <c r="E109" s="8">
        <f>0</f>
        <v>0</v>
      </c>
      <c r="F109" s="7">
        <v>25044.01</v>
      </c>
      <c r="G109" s="7">
        <v>0</v>
      </c>
      <c r="H109" s="7">
        <f t="shared" si="11"/>
        <v>25044.01</v>
      </c>
      <c r="I109" s="8">
        <f>0</f>
        <v>0</v>
      </c>
    </row>
    <row r="110" spans="1:9" ht="10.5" customHeight="1">
      <c r="A110" s="9" t="s">
        <v>109</v>
      </c>
      <c r="B110" s="10">
        <f>SUM(B17:B109)</f>
        <v>192051.46000000002</v>
      </c>
      <c r="C110" s="10">
        <f>SUM(C17:C109)</f>
        <v>266067</v>
      </c>
      <c r="D110" s="10">
        <f t="shared" si="10"/>
        <v>-74015.539999999979</v>
      </c>
      <c r="E110" s="11">
        <f>((B110 - C110) / IF((C110 &lt; 0), (C110 * (-1)), C110))</f>
        <v>-0.27818384091225135</v>
      </c>
      <c r="F110" s="10">
        <f>SUM(F17:F109)</f>
        <v>192051.46000000002</v>
      </c>
      <c r="G110" s="10">
        <f>SUM(G17:G109)</f>
        <v>266067</v>
      </c>
      <c r="H110" s="10">
        <f t="shared" si="11"/>
        <v>-74015.539999999979</v>
      </c>
      <c r="I110" s="11">
        <f>((F110 - G110) / IF((G110 &lt; 0), (G110 * (-1)), G110))</f>
        <v>-0.27818384091225135</v>
      </c>
    </row>
    <row r="111" spans="1:9" ht="13.35" customHeight="1"/>
    <row r="112" spans="1:9" ht="10.5" customHeight="1">
      <c r="A112" s="12" t="s">
        <v>110</v>
      </c>
      <c r="B112" s="13">
        <f>((B14 + 0) - B110)</f>
        <v>85140.659999999974</v>
      </c>
      <c r="C112" s="13">
        <f>((C14 + 0) - C110)</f>
        <v>-52057</v>
      </c>
      <c r="D112" s="13">
        <f>(B112 - C112)</f>
        <v>137197.65999999997</v>
      </c>
      <c r="E112" s="14">
        <f>((B112 - C112) / IF((C112 &lt; 0), (C112 * (-1)), C112))</f>
        <v>2.6355275947519061</v>
      </c>
      <c r="F112" s="13">
        <f>((F14 + 0) - F110)</f>
        <v>85140.659999999974</v>
      </c>
      <c r="G112" s="13">
        <f>((G14 + 0) - G110)</f>
        <v>-52057</v>
      </c>
      <c r="H112" s="13">
        <f>(F112 - G112)</f>
        <v>137197.65999999997</v>
      </c>
      <c r="I112" s="14">
        <f>((F112 - G112) / IF((G112 &lt; 0), (G112 * (-1)), G112))</f>
        <v>2.6355275947519061</v>
      </c>
    </row>
  </sheetData>
  <mergeCells count="5">
    <mergeCell ref="A1:I1"/>
    <mergeCell ref="A2:I2"/>
    <mergeCell ref="A3:I3"/>
    <mergeCell ref="A7:I7"/>
    <mergeCell ref="A16:I16"/>
  </mergeCells>
  <pageMargins left="0.7" right="0.7" top="0.75" bottom="0.75" header="0.3" footer="0.3"/>
  <pageSetup paperSize="9" fitToWidth="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Kerri VanMeveren</dc:creator>
  <cp:keywords/>
  <dc:description/>
  <cp:lastModifiedBy>K V</cp:lastModifiedBy>
  <cp:revision/>
  <dcterms:created xsi:type="dcterms:W3CDTF">2023-01-12T22:05:34Z</dcterms:created>
  <dcterms:modified xsi:type="dcterms:W3CDTF">2023-02-21T16:43:11Z</dcterms:modified>
  <cp:category/>
  <cp:contentStatus/>
</cp:coreProperties>
</file>