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mazing Traditions\Pics\Property\Ben Odom\West Central Docs\+ W. Cass Board Member\+WCFPD Board Misconduct\Financial Records\Monte Rpts from QB\"/>
    </mc:Choice>
  </mc:AlternateContent>
  <xr:revisionPtr revIDLastSave="0" documentId="8_{495CFF73-9A3D-4225-B185-AF9D2D8626E6}" xr6:coauthVersionLast="47" xr6:coauthVersionMax="47" xr10:uidLastSave="{00000000-0000-0000-0000-000000000000}"/>
  <bookViews>
    <workbookView xWindow="30030" yWindow="1080" windowWidth="26250" windowHeight="14475" xr2:uid="{00000000-000D-0000-FFFF-FFFF00000000}"/>
  </bookViews>
  <sheets>
    <sheet name="2022 Balance 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1" l="1"/>
  <c r="B47" i="1"/>
  <c r="B49" i="1" s="1"/>
  <c r="B42" i="1"/>
  <c r="B41" i="1"/>
  <c r="B43" i="1" s="1"/>
  <c r="B37" i="1"/>
  <c r="B36" i="1"/>
  <c r="B35" i="1"/>
  <c r="B38" i="1" s="1"/>
  <c r="B39" i="1" s="1"/>
  <c r="B32" i="1"/>
  <c r="B44" i="1" s="1"/>
  <c r="B45" i="1" s="1"/>
  <c r="B50" i="1" s="1"/>
  <c r="B31" i="1"/>
  <c r="B23" i="1"/>
  <c r="B24" i="1" s="1"/>
  <c r="B19" i="1"/>
  <c r="B20" i="1" s="1"/>
  <c r="B16" i="1"/>
  <c r="B15" i="1"/>
  <c r="B14" i="1"/>
  <c r="B13" i="1"/>
  <c r="B12" i="1"/>
  <c r="B11" i="1"/>
  <c r="B10" i="1"/>
  <c r="B17" i="1" s="1"/>
  <c r="B21" i="1" s="1"/>
  <c r="B25" i="1" s="1"/>
  <c r="B26" i="1" s="1"/>
</calcChain>
</file>

<file path=xl/sharedStrings.xml><?xml version="1.0" encoding="utf-8"?>
<sst xmlns="http://schemas.openxmlformats.org/spreadsheetml/2006/main" count="50" uniqueCount="50">
  <si>
    <t>Western Cass Fire Protection District</t>
  </si>
  <si>
    <t>Balance Sheet</t>
  </si>
  <si>
    <t>As of December 31, 2022</t>
  </si>
  <si>
    <t>Total</t>
  </si>
  <si>
    <t>ASSETS</t>
  </si>
  <si>
    <t xml:space="preserve">   Current Assets</t>
  </si>
  <si>
    <t xml:space="preserve">      Bank Accounts</t>
  </si>
  <si>
    <t xml:space="preserve">         1000 General Fund</t>
  </si>
  <si>
    <t xml:space="preserve">            1001 Checking CBR ***2928</t>
  </si>
  <si>
    <t xml:space="preserve">            1002 Checking CBR ***3736 Debit</t>
  </si>
  <si>
    <t xml:space="preserve">            1003 Checking CBR ***3720</t>
  </si>
  <si>
    <t xml:space="preserve">            1004 ACH Account</t>
  </si>
  <si>
    <t xml:space="preserve">            1006 Savings CBR **3728</t>
  </si>
  <si>
    <t xml:space="preserve">            1008 Certificate of Deposit CB #4226</t>
  </si>
  <si>
    <t xml:space="preserve">            1009 Certificate of Deposit CB #3867</t>
  </si>
  <si>
    <t xml:space="preserve">         Total 1000 General Fund</t>
  </si>
  <si>
    <t xml:space="preserve">         1090 Debt Service Fund</t>
  </si>
  <si>
    <t xml:space="preserve">            1095 Checking CBR ******</t>
  </si>
  <si>
    <t xml:space="preserve">         Total 1090 Debt Service Fund</t>
  </si>
  <si>
    <t xml:space="preserve">      Total Bank Accounts</t>
  </si>
  <si>
    <t xml:space="preserve">      Other Current Assets</t>
  </si>
  <si>
    <t xml:space="preserve">         1205 Reimbursable Expenditures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</si>
  <si>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</si>
  <si>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</si>
  <si>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</si>
  <si>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</si>
  <si>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</si>
  <si>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</si>
  <si>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</si>
  <si>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Accounts Payable (A/P)</t>
  </si>
  <si>
    <t xml:space="preserve">         Total Accounts Payable</t>
  </si>
  <si>
    <t xml:space="preserve">         Credit Cards</t>
  </si>
  <si>
    <t xml:space="preserve">            2100 P-Card Control Account</t>
  </si>
  <si>
    <t xml:space="preserve">               2100-02 P-Card Fire Chief</t>
  </si>
  <si>
    <t xml:space="preserve">               2100-04 P-Card District Manager</t>
  </si>
  <si>
    <t xml:space="preserve">               2100-10 P-Card President</t>
  </si>
  <si>
    <t xml:space="preserve">            Total 2100 P-Card Control Account</t>
  </si>
  <si>
    <t xml:space="preserve">         Total Credit Cards</t>
  </si>
  <si>
    <t xml:space="preserve">         Other Current Liabilities</t>
  </si>
  <si>
    <t xml:space="preserve">            2400 Debt Service Refund</t>
  </si>
  <si>
    <t xml:space="preserve">            2500 Receipts to be Returned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</si>
  <si>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</si>
  <si>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</si>
  <si>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</si>
  <si>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</si>
  <si>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3005 Retained Earnings</t>
  </si>
  <si>
    <t xml:space="preserve">      Net Income</t>
  </si>
  <si>
    <t xml:space="preserve">   Total Equity</t>
  </si>
  <si>
    <t>TOTAL LIABILITIES AND EQUITY</t>
  </si>
  <si>
    <t>Friday, Jan 20, 2023 12:40:09 PM GMT-8 -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</si>
</sst>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4"/>
  <sheetViews>
    <sheetView tabSelected="1" workbookViewId="0">
      <selection sqref="A1:B1"/>
    </sheetView>
  </sheetViews>
  <sheetFormatPr defaultRowHeight="14.45"/>
  <cols>
    <col min="1" max="1" width="42.140625" customWidth="1"/>
    <col min="2" max="2" width="32.7109375" customWidth="1"/>
  </cols>
  <sheetData>
    <row r="1" spans="1:2" ht="17.45">
      <c r="A1" s="8" t="s">
        <v>0</v>
      </c>
      <c r="B1" s="10"/>
    </row>
    <row r="2" spans="1:2" ht="17.45">
      <c r="A2" s="8" t="s">
        <v>1</v>
      </c>
      <c r="B2" s="10"/>
    </row>
    <row r="3" spans="1:2">
      <c r="A3" s="9" t="s">
        <v>2</v>
      </c>
      <c r="B3" s="10"/>
    </row>
    <row r="5" spans="1:2">
      <c r="A5" s="1"/>
      <c r="B5" s="2" t="s">
        <v>3</v>
      </c>
    </row>
    <row r="6" spans="1:2">
      <c r="A6" s="3" t="s">
        <v>4</v>
      </c>
      <c r="B6" s="4"/>
    </row>
    <row r="7" spans="1:2">
      <c r="A7" s="3" t="s">
        <v>5</v>
      </c>
      <c r="B7" s="4"/>
    </row>
    <row r="8" spans="1:2">
      <c r="A8" s="3" t="s">
        <v>6</v>
      </c>
      <c r="B8" s="4"/>
    </row>
    <row r="9" spans="1:2">
      <c r="A9" s="3" t="s">
        <v>7</v>
      </c>
      <c r="B9" s="4"/>
    </row>
    <row r="10" spans="1:2">
      <c r="A10" s="3" t="s">
        <v>8</v>
      </c>
      <c r="B10" s="5">
        <f>42141.28</f>
        <v>42141.279999999999</v>
      </c>
    </row>
    <row r="11" spans="1:2">
      <c r="A11" s="3" t="s">
        <v>9</v>
      </c>
      <c r="B11" s="5">
        <f>1381.43</f>
        <v>1381.43</v>
      </c>
    </row>
    <row r="12" spans="1:2">
      <c r="A12" s="3" t="s">
        <v>10</v>
      </c>
      <c r="B12" s="5">
        <f>0</f>
        <v>0</v>
      </c>
    </row>
    <row r="13" spans="1:2">
      <c r="A13" s="3" t="s">
        <v>11</v>
      </c>
      <c r="B13" s="5">
        <f>0</f>
        <v>0</v>
      </c>
    </row>
    <row r="14" spans="1:2">
      <c r="A14" s="3" t="s">
        <v>12</v>
      </c>
      <c r="B14" s="5">
        <f>240000</f>
        <v>240000</v>
      </c>
    </row>
    <row r="15" spans="1:2">
      <c r="A15" s="3" t="s">
        <v>13</v>
      </c>
      <c r="B15" s="5">
        <f>5583.07</f>
        <v>5583.07</v>
      </c>
    </row>
    <row r="16" spans="1:2">
      <c r="A16" s="3" t="s">
        <v>14</v>
      </c>
      <c r="B16" s="5">
        <f>20393.64</f>
        <v>20393.64</v>
      </c>
    </row>
    <row r="17" spans="1:2">
      <c r="A17" s="3" t="s">
        <v>15</v>
      </c>
      <c r="B17" s="6">
        <f>(((((((B9)+(B10))+(B11))+(B12))+(B13))+(B14))+(B15))+(B16)</f>
        <v>309499.42000000004</v>
      </c>
    </row>
    <row r="18" spans="1:2">
      <c r="A18" s="3" t="s">
        <v>16</v>
      </c>
      <c r="B18" s="4"/>
    </row>
    <row r="19" spans="1:2">
      <c r="A19" s="3" t="s">
        <v>17</v>
      </c>
      <c r="B19" s="5">
        <f>181132.85</f>
        <v>181132.85</v>
      </c>
    </row>
    <row r="20" spans="1:2">
      <c r="A20" s="3" t="s">
        <v>18</v>
      </c>
      <c r="B20" s="6">
        <f>(B18)+(B19)</f>
        <v>181132.85</v>
      </c>
    </row>
    <row r="21" spans="1:2">
      <c r="A21" s="3" t="s">
        <v>19</v>
      </c>
      <c r="B21" s="6">
        <f>(B17)+(B20)</f>
        <v>490632.27</v>
      </c>
    </row>
    <row r="22" spans="1:2">
      <c r="A22" s="3" t="s">
        <v>20</v>
      </c>
      <c r="B22" s="4"/>
    </row>
    <row r="23" spans="1:2">
      <c r="A23" s="3" t="s">
        <v>21</v>
      </c>
      <c r="B23" s="5">
        <f>0</f>
        <v>0</v>
      </c>
    </row>
    <row r="24" spans="1:2">
      <c r="A24" s="3" t="s">
        <v>22</v>
      </c>
      <c r="B24" s="6">
        <f>B23</f>
        <v>0</v>
      </c>
    </row>
    <row r="25" spans="1:2">
      <c r="A25" s="3" t="s">
        <v>23</v>
      </c>
      <c r="B25" s="6">
        <f>(B21)+(B24)</f>
        <v>490632.27</v>
      </c>
    </row>
    <row r="26" spans="1:2">
      <c r="A26" s="3" t="s">
        <v>24</v>
      </c>
      <c r="B26" s="6">
        <f>B25</f>
        <v>490632.27</v>
      </c>
    </row>
    <row r="27" spans="1:2">
      <c r="A27" s="3" t="s">
        <v>25</v>
      </c>
      <c r="B27" s="4"/>
    </row>
    <row r="28" spans="1:2">
      <c r="A28" s="3" t="s">
        <v>26</v>
      </c>
      <c r="B28" s="4"/>
    </row>
    <row r="29" spans="1:2">
      <c r="A29" s="3" t="s">
        <v>27</v>
      </c>
      <c r="B29" s="4"/>
    </row>
    <row r="30" spans="1:2">
      <c r="A30" s="3" t="s">
        <v>28</v>
      </c>
      <c r="B30" s="4"/>
    </row>
    <row r="31" spans="1:2">
      <c r="A31" s="3" t="s">
        <v>29</v>
      </c>
      <c r="B31" s="5">
        <f>3720.7</f>
        <v>3720.7</v>
      </c>
    </row>
    <row r="32" spans="1:2">
      <c r="A32" s="3" t="s">
        <v>30</v>
      </c>
      <c r="B32" s="6">
        <f>B31</f>
        <v>3720.7</v>
      </c>
    </row>
    <row r="33" spans="1:2">
      <c r="A33" s="3" t="s">
        <v>31</v>
      </c>
      <c r="B33" s="4"/>
    </row>
    <row r="34" spans="1:2">
      <c r="A34" s="3" t="s">
        <v>32</v>
      </c>
      <c r="B34" s="4"/>
    </row>
    <row r="35" spans="1:2">
      <c r="A35" s="3" t="s">
        <v>33</v>
      </c>
      <c r="B35" s="5">
        <f>0</f>
        <v>0</v>
      </c>
    </row>
    <row r="36" spans="1:2">
      <c r="A36" s="3" t="s">
        <v>34</v>
      </c>
      <c r="B36" s="5">
        <f>0</f>
        <v>0</v>
      </c>
    </row>
    <row r="37" spans="1:2">
      <c r="A37" s="3" t="s">
        <v>35</v>
      </c>
      <c r="B37" s="5">
        <f>0</f>
        <v>0</v>
      </c>
    </row>
    <row r="38" spans="1:2">
      <c r="A38" s="3" t="s">
        <v>36</v>
      </c>
      <c r="B38" s="6">
        <f>(((B34)+(B35))+(B36))+(B37)</f>
        <v>0</v>
      </c>
    </row>
    <row r="39" spans="1:2">
      <c r="A39" s="3" t="s">
        <v>37</v>
      </c>
      <c r="B39" s="6">
        <f>B38</f>
        <v>0</v>
      </c>
    </row>
    <row r="40" spans="1:2">
      <c r="A40" s="3" t="s">
        <v>38</v>
      </c>
      <c r="B40" s="4"/>
    </row>
    <row r="41" spans="1:2">
      <c r="A41" s="3" t="s">
        <v>39</v>
      </c>
      <c r="B41" s="5">
        <f>82423.66</f>
        <v>82423.66</v>
      </c>
    </row>
    <row r="42" spans="1:2">
      <c r="A42" s="3" t="s">
        <v>40</v>
      </c>
      <c r="B42" s="5">
        <f>100</f>
        <v>100</v>
      </c>
    </row>
    <row r="43" spans="1:2">
      <c r="A43" s="3" t="s">
        <v>41</v>
      </c>
      <c r="B43" s="6">
        <f>(B41)+(B42)</f>
        <v>82523.66</v>
      </c>
    </row>
    <row r="44" spans="1:2">
      <c r="A44" s="3" t="s">
        <v>42</v>
      </c>
      <c r="B44" s="6">
        <f>((B32)+(B39))+(B43)</f>
        <v>86244.36</v>
      </c>
    </row>
    <row r="45" spans="1:2">
      <c r="A45" s="3" t="s">
        <v>43</v>
      </c>
      <c r="B45" s="6">
        <f>B44</f>
        <v>86244.36</v>
      </c>
    </row>
    <row r="46" spans="1:2">
      <c r="A46" s="3" t="s">
        <v>44</v>
      </c>
      <c r="B46" s="4"/>
    </row>
    <row r="47" spans="1:2">
      <c r="A47" s="3" t="s">
        <v>45</v>
      </c>
      <c r="B47" s="5">
        <f>318982.09</f>
        <v>318982.09000000003</v>
      </c>
    </row>
    <row r="48" spans="1:2">
      <c r="A48" s="3" t="s">
        <v>46</v>
      </c>
      <c r="B48" s="5">
        <f>85405.82</f>
        <v>85405.82</v>
      </c>
    </row>
    <row r="49" spans="1:2">
      <c r="A49" s="3" t="s">
        <v>47</v>
      </c>
      <c r="B49" s="6">
        <f>(B47)+(B48)</f>
        <v>404387.91000000003</v>
      </c>
    </row>
    <row r="50" spans="1:2">
      <c r="A50" s="3" t="s">
        <v>48</v>
      </c>
      <c r="B50" s="6">
        <f>(B45)+(B49)</f>
        <v>490632.27</v>
      </c>
    </row>
    <row r="51" spans="1:2">
      <c r="A51" s="3"/>
      <c r="B51" s="4"/>
    </row>
    <row r="54" spans="1:2">
      <c r="A54" s="7" t="s">
        <v>49</v>
      </c>
      <c r="B54" s="10"/>
    </row>
  </sheetData>
  <mergeCells count="4">
    <mergeCell ref="A54:B54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 V</cp:lastModifiedBy>
  <cp:revision/>
  <dcterms:created xsi:type="dcterms:W3CDTF">2023-01-20T20:40:09Z</dcterms:created>
  <dcterms:modified xsi:type="dcterms:W3CDTF">2023-02-21T18:15:26Z</dcterms:modified>
  <cp:category/>
  <cp:contentStatus/>
</cp:coreProperties>
</file>