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<sst xmlns="http://schemas.openxmlformats.org/spreadsheetml/2006/main" count="173" uniqueCount="113">
  <si>
    <t>ANTRIM TOWNSHIP GENERAL FUND BUDGET 2022-2023</t>
  </si>
  <si>
    <t>Budget for</t>
  </si>
  <si>
    <t>Actual for</t>
  </si>
  <si>
    <t>2021-2022</t>
  </si>
  <si>
    <t>2022-2023</t>
  </si>
  <si>
    <t>REVENUES</t>
  </si>
  <si>
    <t>BEGINNING BALANCE</t>
  </si>
  <si>
    <t>Real Property Taxes</t>
  </si>
  <si>
    <t>101-000</t>
  </si>
  <si>
    <t>Current - Allocated</t>
  </si>
  <si>
    <t>Delinquent Operating</t>
  </si>
  <si>
    <t>Delinquent Administration Fees</t>
  </si>
  <si>
    <t>Interest</t>
  </si>
  <si>
    <t>Penalities</t>
  </si>
  <si>
    <t>Administrative Fee Summer</t>
  </si>
  <si>
    <t>Administrative Fee Winter</t>
  </si>
  <si>
    <t>SET Reimbursement</t>
  </si>
  <si>
    <t>TOTAL REAL PROPERTY TAX</t>
  </si>
  <si>
    <t>State Revenue Sharing</t>
  </si>
  <si>
    <t>Sales Tax - Constitutional</t>
  </si>
  <si>
    <t>Sales Tax - Statutory</t>
  </si>
  <si>
    <t>TOTAL REVENUE SHARING</t>
  </si>
  <si>
    <t>Charges for Service</t>
  </si>
  <si>
    <t>101-000-607</t>
  </si>
  <si>
    <t>Cemetery Lot Sales</t>
  </si>
  <si>
    <t>101-000-643</t>
  </si>
  <si>
    <t>Hall Rental</t>
  </si>
  <si>
    <t>101-265-667</t>
  </si>
  <si>
    <t>Openings and Closings</t>
  </si>
  <si>
    <t>Right of Way Fees</t>
  </si>
  <si>
    <t>Miscellaneous Income</t>
  </si>
  <si>
    <t>Metro Act</t>
  </si>
  <si>
    <t>ARPA Funds</t>
  </si>
  <si>
    <t>TOTAL OTHER INCOME</t>
  </si>
  <si>
    <t>Bank Interest</t>
  </si>
  <si>
    <t>Intrest Transferred from Other Accounts</t>
  </si>
  <si>
    <t>TOTAL INTEREST</t>
  </si>
  <si>
    <t>TOTAL REVENUES</t>
  </si>
  <si>
    <t>EXPENDITURES</t>
  </si>
  <si>
    <t>TOWNSHIP BOARD</t>
  </si>
  <si>
    <t>101-103</t>
  </si>
  <si>
    <t>Social Security</t>
  </si>
  <si>
    <t>Medicare</t>
  </si>
  <si>
    <t>Salaries</t>
  </si>
  <si>
    <t>Mileage</t>
  </si>
  <si>
    <t>Advertising</t>
  </si>
  <si>
    <t>MTA Dues</t>
  </si>
  <si>
    <t>Education</t>
  </si>
  <si>
    <t>Meetings</t>
  </si>
  <si>
    <t>Office Hours</t>
  </si>
  <si>
    <t>TOTAL TOWNSHIP BOARD</t>
  </si>
  <si>
    <t>SUPERVISOR</t>
  </si>
  <si>
    <t>101-175</t>
  </si>
  <si>
    <t>Salary</t>
  </si>
  <si>
    <t>Supplies</t>
  </si>
  <si>
    <t>Postage</t>
  </si>
  <si>
    <t>TOTAL SUPERVISOR</t>
  </si>
  <si>
    <t>ELECTIONS</t>
  </si>
  <si>
    <t>101-195</t>
  </si>
  <si>
    <t>Contracted Services</t>
  </si>
  <si>
    <t>Equipment</t>
  </si>
  <si>
    <t>TOTAL ELECTIONS</t>
  </si>
  <si>
    <t>AUDIT</t>
  </si>
  <si>
    <t>Regular Audit</t>
  </si>
  <si>
    <t>Forensic Audit</t>
  </si>
  <si>
    <t>101-201-8</t>
  </si>
  <si>
    <t>ASSESSING</t>
  </si>
  <si>
    <t>101-209</t>
  </si>
  <si>
    <t>TOTAL ASSESSING</t>
  </si>
  <si>
    <t>CLERK</t>
  </si>
  <si>
    <t>101-215</t>
  </si>
  <si>
    <t>Telephone</t>
  </si>
  <si>
    <t>Deputy Clerk</t>
  </si>
  <si>
    <t>253-702</t>
  </si>
  <si>
    <t>TOTAL CLERK</t>
  </si>
  <si>
    <t>BOARD OF REVIEW</t>
  </si>
  <si>
    <t>101-247</t>
  </si>
  <si>
    <t>TOTAL BOARD OF REVIEW</t>
  </si>
  <si>
    <t>TREASURER</t>
  </si>
  <si>
    <t>101-253</t>
  </si>
  <si>
    <t>Assistant</t>
  </si>
  <si>
    <t>Deputy Treasurer</t>
  </si>
  <si>
    <t>TOTAL TREASURER</t>
  </si>
  <si>
    <t>TOWNSHIP HALL</t>
  </si>
  <si>
    <t>101-265</t>
  </si>
  <si>
    <t>Maintenance Salaries</t>
  </si>
  <si>
    <t>Telephone &amp; Internet</t>
  </si>
  <si>
    <t>Electricity</t>
  </si>
  <si>
    <t>Propane</t>
  </si>
  <si>
    <t>TOTAL TOWNSHIP HALL</t>
  </si>
  <si>
    <t>CEMETERY</t>
  </si>
  <si>
    <t>101-276</t>
  </si>
  <si>
    <t>TOTAL CEMETERY</t>
  </si>
  <si>
    <t>DRAIN AT LARGE</t>
  </si>
  <si>
    <t>101-445</t>
  </si>
  <si>
    <t>TOTAL DRAIN AT LARGE</t>
  </si>
  <si>
    <t>ROADS</t>
  </si>
  <si>
    <t>101-446</t>
  </si>
  <si>
    <t>Transfer to Roads</t>
  </si>
  <si>
    <t>TOTAL ROADS</t>
  </si>
  <si>
    <t>CONTINGENCY</t>
  </si>
  <si>
    <t>101-890</t>
  </si>
  <si>
    <t>INSURANCE</t>
  </si>
  <si>
    <t>851-910</t>
  </si>
  <si>
    <t>TOTAL INSURANCE</t>
  </si>
  <si>
    <t>LEGAL</t>
  </si>
  <si>
    <t>PUBLIC PROGRAMS</t>
  </si>
  <si>
    <t>Magnet</t>
  </si>
  <si>
    <t>Shiawassee Eco Dev</t>
  </si>
  <si>
    <t>Remonumentation</t>
  </si>
  <si>
    <t>Ambulance Fund Transfer</t>
  </si>
  <si>
    <t>TOTAL EXPENDITURES</t>
  </si>
  <si>
    <t>REVENUES LESS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</si>
</sst>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color theme="1"/>
      <name val="Arial"/>
    </font>
    <font>
      <b/>
      <sz val="12.0"/>
      <color theme="1"/>
      <name val="Arial"/>
    </font>
    <font>
      <b/>
      <color theme="1"/>
      <name val="Arial"/>
    </font>
    <font>
      <b/>
      <u/>
      <color theme="1"/>
      <name val="Arial"/>
    </font>
    <font>
      <b/>
      <u/>
      <color theme="1"/>
      <name val="Arial"/>
    </font>
    <font>
      <color theme="1"/>
      <name val="Arial"/>
      <scheme val="minor"/>
    </font>
    <font>
      <b/>
      <color theme="1"/>
      <name val="Arial"/>
      <scheme val="minor"/>
    </font>
    <font>
      <b/>
      <sz val="12.0"/>
      <color theme="1"/>
      <name val="&quot;Times New Roman&quot;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5" numFmtId="4" xfId="0" applyAlignment="1" applyFont="1" applyNumberFormat="1">
      <alignment readingOrder="0" shrinkToFit="0" vertical="bottom" wrapText="0"/>
    </xf>
    <xf borderId="0" fillId="0" fontId="6" numFmtId="4" xfId="0" applyFont="1" applyNumberFormat="1"/>
    <xf borderId="0" fillId="0" fontId="3" numFmtId="0" xfId="0" applyAlignment="1" applyFont="1">
      <alignment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7" numFmtId="4" xfId="0" applyFont="1" applyNumberFormat="1"/>
    <xf borderId="0" fillId="0" fontId="6" numFmtId="4" xfId="0" applyAlignment="1" applyFont="1" applyNumberFormat="1">
      <alignment readingOrder="0"/>
    </xf>
    <xf borderId="0" fillId="0" fontId="7" numFmtId="4" xfId="0" applyAlignment="1" applyFont="1" applyNumberFormat="1">
      <alignment readingOrder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0" fillId="2" fontId="6" numFmtId="4" xfId="0" applyAlignment="1" applyFill="1" applyFont="1" applyNumberFormat="1">
      <alignment readingOrder="0"/>
    </xf>
    <xf borderId="0" fillId="0" fontId="3" numFmtId="4" xfId="0" applyAlignment="1" applyFont="1" applyNumberFormat="1">
      <alignment readingOrder="0"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3" max="3" width="2.75"/>
    <col customWidth="1" min="4" max="4" width="8.75"/>
    <col customWidth="1" min="5" max="5" width="2.5"/>
    <col customWidth="1" min="6" max="6" width="11.5"/>
    <col customWidth="1" min="7" max="7" width="4.88"/>
    <col customWidth="1" min="9" max="9" width="4.13"/>
  </cols>
  <sheetData>
    <row r="1">
      <c r="A1" s="1"/>
      <c r="B1" s="1"/>
      <c r="C1" s="2" t="s">
        <v>0</v>
      </c>
      <c r="D1" s="1"/>
      <c r="E1" s="1"/>
      <c r="F1" s="1"/>
    </row>
    <row r="2">
      <c r="A2" s="1"/>
      <c r="B2" s="1"/>
      <c r="C2" s="1"/>
      <c r="D2" s="1"/>
      <c r="E2" s="1"/>
      <c r="F2" s="3" t="s">
        <v>1</v>
      </c>
      <c r="H2" s="3" t="s">
        <v>2</v>
      </c>
      <c r="J2" s="3" t="s">
        <v>1</v>
      </c>
    </row>
    <row r="3">
      <c r="A3" s="1"/>
      <c r="B3" s="1"/>
      <c r="C3" s="1"/>
      <c r="D3" s="1"/>
      <c r="E3" s="1"/>
      <c r="F3" s="4" t="s">
        <v>3</v>
      </c>
      <c r="H3" s="4" t="s">
        <v>3</v>
      </c>
      <c r="J3" s="5" t="s">
        <v>4</v>
      </c>
    </row>
    <row r="4">
      <c r="A4" s="3" t="s">
        <v>5</v>
      </c>
      <c r="C4" s="1"/>
      <c r="D4" s="1"/>
      <c r="E4" s="1"/>
      <c r="F4" s="6"/>
      <c r="H4" s="6"/>
      <c r="I4" s="6"/>
      <c r="J4" s="6"/>
    </row>
    <row r="5">
      <c r="A5" s="7"/>
      <c r="B5" s="1"/>
      <c r="C5" s="1"/>
      <c r="D5" s="1"/>
      <c r="E5" s="1"/>
      <c r="F5" s="6"/>
      <c r="H5" s="6"/>
      <c r="I5" s="6"/>
      <c r="J5" s="6"/>
    </row>
    <row r="6">
      <c r="A6" s="8"/>
      <c r="B6" s="1"/>
      <c r="C6" s="1"/>
      <c r="D6" s="1"/>
      <c r="E6" s="1"/>
      <c r="F6" s="6"/>
      <c r="H6" s="6"/>
      <c r="I6" s="6"/>
      <c r="J6" s="6"/>
    </row>
    <row r="7">
      <c r="A7" s="9"/>
      <c r="B7" s="1"/>
      <c r="C7" s="1"/>
      <c r="D7" s="1"/>
      <c r="E7" s="1"/>
      <c r="F7" s="6"/>
      <c r="H7" s="6"/>
      <c r="I7" s="6"/>
      <c r="J7" s="6"/>
    </row>
    <row r="8">
      <c r="A8" s="3" t="s">
        <v>6</v>
      </c>
      <c r="D8" s="1"/>
      <c r="E8" s="1"/>
      <c r="F8" s="10">
        <v>232183.30000000002</v>
      </c>
      <c r="H8" s="11">
        <v>239096.84</v>
      </c>
      <c r="I8" s="6"/>
      <c r="J8" s="12">
        <v>351000.0</v>
      </c>
    </row>
    <row r="9">
      <c r="A9" s="1"/>
      <c r="B9" s="1"/>
      <c r="C9" s="1"/>
      <c r="D9" s="1"/>
      <c r="E9" s="1"/>
      <c r="F9" s="6"/>
      <c r="H9" s="6"/>
      <c r="I9" s="6"/>
      <c r="J9" s="6"/>
    </row>
    <row r="10">
      <c r="A10" s="13" t="s">
        <v>7</v>
      </c>
      <c r="C10" s="1"/>
      <c r="D10" s="13" t="s">
        <v>8</v>
      </c>
      <c r="E10" s="1"/>
      <c r="F10" s="6"/>
      <c r="H10" s="6"/>
      <c r="I10" s="6"/>
      <c r="J10" s="6"/>
    </row>
    <row r="11">
      <c r="A11" s="13" t="s">
        <v>9</v>
      </c>
      <c r="C11" s="1"/>
      <c r="D11" s="14">
        <v>402.0</v>
      </c>
      <c r="E11" s="1"/>
      <c r="F11" s="11">
        <v>75700.0</v>
      </c>
      <c r="H11" s="11">
        <f>69836.4</f>
        <v>69836.4</v>
      </c>
      <c r="I11" s="6"/>
      <c r="J11" s="11"/>
    </row>
    <row r="12">
      <c r="A12" s="8" t="s">
        <v>10</v>
      </c>
      <c r="C12" s="1"/>
      <c r="D12" s="14">
        <v>412.0</v>
      </c>
      <c r="E12" s="1"/>
      <c r="F12" s="6"/>
      <c r="H12" s="11">
        <v>4290.33</v>
      </c>
      <c r="I12" s="6"/>
      <c r="J12" s="6"/>
    </row>
    <row r="13">
      <c r="A13" s="8" t="s">
        <v>11</v>
      </c>
      <c r="D13" s="1"/>
      <c r="E13" s="1"/>
      <c r="F13" s="6"/>
      <c r="H13" s="11">
        <v>1214.65</v>
      </c>
      <c r="I13" s="6"/>
      <c r="J13" s="6"/>
    </row>
    <row r="14">
      <c r="A14" s="15" t="s">
        <v>12</v>
      </c>
      <c r="B14" s="1"/>
      <c r="C14" s="1"/>
      <c r="D14" s="1"/>
      <c r="E14" s="1"/>
      <c r="F14" s="6"/>
      <c r="H14" s="6">
        <f>775.55++386.77</f>
        <v>1162.32</v>
      </c>
      <c r="I14" s="6"/>
      <c r="J14" s="6"/>
    </row>
    <row r="15">
      <c r="A15" s="13" t="s">
        <v>13</v>
      </c>
      <c r="C15" s="1"/>
      <c r="D15" s="14">
        <v>445.0</v>
      </c>
      <c r="E15" s="1"/>
      <c r="F15" s="6"/>
      <c r="H15" s="6"/>
      <c r="I15" s="6"/>
      <c r="J15" s="6"/>
    </row>
    <row r="16">
      <c r="A16" s="16" t="s">
        <v>14</v>
      </c>
      <c r="D16" s="14">
        <v>447.0</v>
      </c>
      <c r="E16" s="1"/>
      <c r="F16" s="11">
        <v>8000.0</v>
      </c>
      <c r="H16" s="11">
        <v>8909.4</v>
      </c>
      <c r="I16" s="6"/>
      <c r="J16" s="11"/>
    </row>
    <row r="17">
      <c r="A17" s="8" t="s">
        <v>15</v>
      </c>
      <c r="D17" s="14">
        <v>447.0</v>
      </c>
      <c r="E17" s="1"/>
      <c r="F17" s="11">
        <v>12000.0</v>
      </c>
      <c r="H17" s="11">
        <v>13571.45</v>
      </c>
      <c r="I17" s="6"/>
      <c r="J17" s="11"/>
    </row>
    <row r="18">
      <c r="A18" s="8" t="s">
        <v>16</v>
      </c>
      <c r="C18" s="1"/>
      <c r="D18" s="1"/>
      <c r="E18" s="1"/>
      <c r="F18" s="11">
        <v>3000.0</v>
      </c>
      <c r="H18" s="11">
        <v>2835.0</v>
      </c>
      <c r="I18" s="6"/>
      <c r="J18" s="11"/>
    </row>
    <row r="19">
      <c r="A19" s="8"/>
      <c r="C19" s="1"/>
      <c r="D19" s="1"/>
      <c r="E19" s="1"/>
      <c r="F19" s="6"/>
      <c r="H19" s="6"/>
      <c r="I19" s="6"/>
      <c r="J19" s="6"/>
    </row>
    <row r="20">
      <c r="A20" s="9"/>
      <c r="B20" s="1"/>
      <c r="C20" s="1"/>
      <c r="D20" s="1"/>
      <c r="E20" s="1"/>
      <c r="F20" s="6"/>
      <c r="H20" s="6"/>
      <c r="I20" s="6"/>
      <c r="J20" s="6"/>
    </row>
    <row r="21">
      <c r="A21" s="1"/>
      <c r="B21" s="1"/>
      <c r="C21" s="1"/>
      <c r="D21" s="1"/>
      <c r="E21" s="1"/>
      <c r="F21" s="6"/>
      <c r="H21" s="6"/>
      <c r="I21" s="6"/>
      <c r="J21" s="6"/>
    </row>
    <row r="22">
      <c r="A22" s="3" t="s">
        <v>17</v>
      </c>
      <c r="D22" s="7"/>
      <c r="E22" s="7"/>
      <c r="F22" s="11">
        <v>98700.0</v>
      </c>
      <c r="H22" s="10">
        <f>SUM(H11:H20)</f>
        <v>101819.55</v>
      </c>
      <c r="I22" s="6"/>
      <c r="J22" s="11">
        <v>100000.0</v>
      </c>
    </row>
    <row r="23">
      <c r="A23" s="1"/>
      <c r="B23" s="1"/>
      <c r="C23" s="1"/>
      <c r="D23" s="1"/>
      <c r="E23" s="1"/>
      <c r="F23" s="6"/>
      <c r="H23" s="6"/>
      <c r="I23" s="6"/>
      <c r="J23" s="6"/>
    </row>
    <row r="24">
      <c r="A24" s="13" t="s">
        <v>18</v>
      </c>
      <c r="D24" s="13" t="s">
        <v>8</v>
      </c>
      <c r="E24" s="1"/>
      <c r="F24" s="6"/>
      <c r="H24" s="6"/>
      <c r="I24" s="6"/>
      <c r="J24" s="6"/>
    </row>
    <row r="25">
      <c r="A25" s="13" t="s">
        <v>19</v>
      </c>
      <c r="D25" s="14">
        <v>576.1</v>
      </c>
      <c r="E25" s="1"/>
      <c r="F25" s="11">
        <v>180000.0</v>
      </c>
      <c r="H25" s="11">
        <v>219227.49</v>
      </c>
      <c r="I25" s="6"/>
      <c r="J25" s="11">
        <v>200000.0</v>
      </c>
    </row>
    <row r="26">
      <c r="A26" s="13" t="s">
        <v>20</v>
      </c>
      <c r="D26" s="14">
        <v>576.2</v>
      </c>
      <c r="E26" s="1"/>
      <c r="F26" s="6"/>
      <c r="H26" s="6"/>
      <c r="I26" s="6"/>
      <c r="J26" s="6"/>
    </row>
    <row r="27">
      <c r="A27" s="3" t="s">
        <v>21</v>
      </c>
      <c r="D27" s="7"/>
      <c r="E27" s="7"/>
      <c r="F27" s="11">
        <v>180000.0</v>
      </c>
      <c r="H27" s="10">
        <f>SUM(H25:H26)</f>
        <v>219227.49</v>
      </c>
      <c r="I27" s="6"/>
      <c r="J27" s="11">
        <v>200000.0</v>
      </c>
    </row>
    <row r="28">
      <c r="A28" s="1"/>
      <c r="B28" s="1"/>
      <c r="C28" s="1"/>
      <c r="D28" s="1"/>
      <c r="E28" s="1"/>
      <c r="F28" s="6"/>
      <c r="H28" s="6"/>
      <c r="I28" s="6"/>
      <c r="J28" s="6"/>
    </row>
    <row r="29">
      <c r="A29" s="13" t="s">
        <v>22</v>
      </c>
      <c r="C29" s="1"/>
      <c r="D29" s="8" t="s">
        <v>23</v>
      </c>
      <c r="E29" s="1"/>
      <c r="F29" s="6"/>
      <c r="H29" s="11"/>
      <c r="I29" s="6"/>
      <c r="J29" s="6"/>
    </row>
    <row r="30">
      <c r="A30" s="13" t="s">
        <v>24</v>
      </c>
      <c r="C30" s="1"/>
      <c r="D30" s="8" t="s">
        <v>25</v>
      </c>
      <c r="E30" s="1"/>
      <c r="F30" s="6"/>
      <c r="H30" s="11">
        <v>2745.0</v>
      </c>
      <c r="I30" s="6"/>
      <c r="J30" s="6"/>
    </row>
    <row r="31">
      <c r="A31" s="13" t="s">
        <v>26</v>
      </c>
      <c r="C31" s="1"/>
      <c r="D31" s="8" t="s">
        <v>27</v>
      </c>
      <c r="E31" s="1"/>
      <c r="F31" s="6"/>
      <c r="H31" s="11">
        <v>1475.0</v>
      </c>
      <c r="I31" s="6"/>
      <c r="J31" s="6"/>
    </row>
    <row r="32">
      <c r="A32" s="8" t="s">
        <v>28</v>
      </c>
      <c r="D32" s="1"/>
      <c r="E32" s="1"/>
      <c r="F32" s="6"/>
      <c r="H32" s="11">
        <v>475.0</v>
      </c>
      <c r="I32" s="6"/>
      <c r="J32" s="6"/>
    </row>
    <row r="33">
      <c r="A33" s="13" t="s">
        <v>29</v>
      </c>
      <c r="C33" s="1"/>
      <c r="D33" s="1"/>
      <c r="E33" s="1"/>
      <c r="F33" s="6"/>
      <c r="H33" s="11">
        <v>3567.32</v>
      </c>
      <c r="I33" s="6"/>
      <c r="J33" s="6"/>
    </row>
    <row r="34">
      <c r="A34" s="13" t="s">
        <v>30</v>
      </c>
      <c r="C34" s="1"/>
      <c r="D34" s="1"/>
      <c r="E34" s="1"/>
      <c r="F34" s="6"/>
      <c r="H34" s="6"/>
      <c r="I34" s="6"/>
      <c r="J34" s="6"/>
    </row>
    <row r="35">
      <c r="A35" s="8" t="s">
        <v>31</v>
      </c>
      <c r="B35" s="1"/>
      <c r="C35" s="1"/>
      <c r="D35" s="1"/>
      <c r="E35" s="1"/>
      <c r="F35" s="6"/>
      <c r="H35" s="11"/>
      <c r="I35" s="6"/>
      <c r="J35" s="6"/>
    </row>
    <row r="36">
      <c r="A36" s="8"/>
      <c r="C36" s="1"/>
      <c r="D36" s="1"/>
      <c r="E36" s="1"/>
      <c r="F36" s="6"/>
      <c r="H36" s="6"/>
      <c r="I36" s="6"/>
      <c r="J36" s="6"/>
    </row>
    <row r="37">
      <c r="A37" s="8" t="s">
        <v>32</v>
      </c>
      <c r="B37" s="1"/>
      <c r="C37" s="1"/>
      <c r="D37" s="1"/>
      <c r="E37" s="1"/>
      <c r="F37" s="6"/>
      <c r="H37" s="17">
        <f>109797.5+441.82</f>
        <v>110239.32</v>
      </c>
      <c r="I37" s="6"/>
      <c r="J37" s="6"/>
    </row>
    <row r="38">
      <c r="A38" s="8"/>
      <c r="E38" s="1"/>
      <c r="F38" s="6"/>
      <c r="H38" s="6"/>
      <c r="I38" s="6"/>
      <c r="J38" s="6"/>
    </row>
    <row r="39">
      <c r="A39" s="8"/>
      <c r="D39" s="1"/>
      <c r="E39" s="1"/>
      <c r="F39" s="6"/>
      <c r="H39" s="6"/>
      <c r="I39" s="6"/>
      <c r="J39" s="6"/>
    </row>
    <row r="40">
      <c r="A40" s="8"/>
      <c r="C40" s="1"/>
      <c r="D40" s="1"/>
      <c r="E40" s="1"/>
      <c r="F40" s="6"/>
      <c r="H40" s="6"/>
      <c r="I40" s="6"/>
      <c r="J40" s="6"/>
    </row>
    <row r="41">
      <c r="A41" s="3" t="s">
        <v>33</v>
      </c>
      <c r="D41" s="7"/>
      <c r="E41" s="7"/>
      <c r="F41" s="11">
        <v>3700.0</v>
      </c>
      <c r="H41" s="10">
        <f>SUM(H28:H40)</f>
        <v>118501.64</v>
      </c>
      <c r="I41" s="6"/>
      <c r="J41" s="11">
        <v>4000.0</v>
      </c>
    </row>
    <row r="42">
      <c r="A42" s="1"/>
      <c r="B42" s="1"/>
      <c r="C42" s="1"/>
      <c r="D42" s="1"/>
      <c r="E42" s="1"/>
      <c r="F42" s="6"/>
      <c r="H42" s="6"/>
      <c r="I42" s="6"/>
      <c r="J42" s="6"/>
    </row>
    <row r="43">
      <c r="A43" s="8" t="s">
        <v>34</v>
      </c>
      <c r="C43" s="1"/>
      <c r="D43" s="1"/>
      <c r="E43" s="1"/>
      <c r="F43" s="6"/>
      <c r="H43" s="6">
        <f>2.81+15.99</f>
        <v>18.8</v>
      </c>
      <c r="I43" s="6"/>
      <c r="J43" s="6"/>
    </row>
    <row r="44">
      <c r="A44" s="8" t="s">
        <v>35</v>
      </c>
      <c r="E44" s="1"/>
      <c r="F44" s="6"/>
      <c r="H44" s="6"/>
      <c r="I44" s="6"/>
      <c r="J44" s="6"/>
    </row>
    <row r="45">
      <c r="A45" s="1"/>
      <c r="B45" s="1"/>
      <c r="C45" s="1"/>
      <c r="D45" s="1"/>
      <c r="E45" s="1"/>
      <c r="F45" s="6"/>
      <c r="H45" s="6"/>
      <c r="I45" s="6"/>
      <c r="J45" s="6"/>
    </row>
    <row r="46">
      <c r="A46" s="3" t="s">
        <v>36</v>
      </c>
      <c r="C46" s="7"/>
      <c r="D46" s="7"/>
      <c r="E46" s="7"/>
      <c r="F46" s="6"/>
      <c r="H46" s="6"/>
      <c r="I46" s="6"/>
      <c r="J46" s="6"/>
    </row>
    <row r="47">
      <c r="A47" s="1"/>
      <c r="B47" s="1"/>
      <c r="C47" s="1"/>
      <c r="D47" s="1"/>
      <c r="E47" s="1"/>
      <c r="F47" s="6"/>
      <c r="H47" s="6"/>
      <c r="I47" s="6"/>
      <c r="J47" s="6"/>
    </row>
    <row r="48">
      <c r="A48" s="3" t="s">
        <v>37</v>
      </c>
      <c r="C48" s="1"/>
      <c r="D48" s="1"/>
      <c r="E48" s="1"/>
      <c r="F48" s="6">
        <f>F41+F25+F22+F8</f>
        <v>514583.3</v>
      </c>
      <c r="H48" s="10">
        <f>H43+H37+H35+H30+H29+H27+H22+H8</f>
        <v>673147</v>
      </c>
      <c r="I48" s="6"/>
      <c r="J48" s="6">
        <f>J41+J25+J22+J8</f>
        <v>655000</v>
      </c>
    </row>
    <row r="49">
      <c r="A49" s="7"/>
      <c r="B49" s="1"/>
      <c r="C49" s="1"/>
      <c r="D49" s="1"/>
      <c r="E49" s="1"/>
      <c r="F49" s="6"/>
      <c r="H49" s="6"/>
      <c r="I49" s="6"/>
      <c r="J49" s="6"/>
    </row>
    <row r="50">
      <c r="A50" s="1"/>
      <c r="B50" s="1"/>
      <c r="C50" s="1"/>
      <c r="D50" s="1"/>
      <c r="E50" s="1"/>
      <c r="F50" s="6"/>
      <c r="H50" s="6"/>
      <c r="I50" s="6"/>
      <c r="J50" s="6"/>
    </row>
    <row r="51">
      <c r="A51" s="1"/>
      <c r="B51" s="1"/>
      <c r="C51" s="2" t="s">
        <v>0</v>
      </c>
      <c r="D51" s="1"/>
      <c r="E51" s="1"/>
      <c r="F51" s="6"/>
      <c r="H51" s="6"/>
      <c r="I51" s="6"/>
      <c r="J51" s="6"/>
    </row>
    <row r="52">
      <c r="A52" s="1"/>
      <c r="B52" s="1"/>
      <c r="C52" s="1"/>
      <c r="D52" s="1"/>
      <c r="E52" s="1"/>
      <c r="F52" s="18" t="s">
        <v>1</v>
      </c>
      <c r="H52" s="18" t="s">
        <v>2</v>
      </c>
      <c r="I52" s="6"/>
      <c r="J52" s="18" t="s">
        <v>1</v>
      </c>
    </row>
    <row r="53">
      <c r="A53" s="1"/>
      <c r="B53" s="1"/>
      <c r="C53" s="1"/>
      <c r="D53" s="1"/>
      <c r="E53" s="1"/>
      <c r="F53" s="5" t="s">
        <v>3</v>
      </c>
      <c r="H53" s="5" t="s">
        <v>3</v>
      </c>
      <c r="I53" s="6"/>
      <c r="J53" s="5" t="s">
        <v>4</v>
      </c>
    </row>
    <row r="54">
      <c r="A54" s="19" t="s">
        <v>38</v>
      </c>
      <c r="C54" s="1"/>
      <c r="D54" s="1"/>
      <c r="E54" s="1"/>
      <c r="F54" s="6"/>
      <c r="H54" s="6"/>
      <c r="I54" s="6"/>
      <c r="J54" s="6"/>
    </row>
    <row r="55">
      <c r="A55" s="13" t="s">
        <v>39</v>
      </c>
      <c r="C55" s="1"/>
      <c r="D55" s="13" t="s">
        <v>40</v>
      </c>
      <c r="E55" s="1"/>
      <c r="F55" s="6"/>
      <c r="H55" s="11">
        <f>1488.13+23-1488</f>
        <v>23.13</v>
      </c>
      <c r="I55" s="6"/>
      <c r="J55" s="6"/>
    </row>
    <row r="56">
      <c r="A56" s="13" t="s">
        <v>41</v>
      </c>
      <c r="C56" s="1"/>
      <c r="D56" s="14">
        <v>715.0</v>
      </c>
      <c r="E56" s="1"/>
      <c r="F56" s="6"/>
      <c r="H56" s="11">
        <f>5560.57+1173.89</f>
        <v>6734.46</v>
      </c>
      <c r="I56" s="6"/>
      <c r="J56" s="6"/>
    </row>
    <row r="57">
      <c r="A57" s="13" t="s">
        <v>42</v>
      </c>
      <c r="B57" s="1"/>
      <c r="C57" s="1"/>
      <c r="D57" s="14">
        <v>716.0</v>
      </c>
      <c r="E57" s="1"/>
      <c r="F57" s="6"/>
      <c r="H57" s="11">
        <v>1095.14</v>
      </c>
      <c r="I57" s="6"/>
      <c r="J57" s="6"/>
    </row>
    <row r="58">
      <c r="A58" s="13" t="s">
        <v>43</v>
      </c>
      <c r="B58" s="1"/>
      <c r="C58" s="1"/>
      <c r="D58" s="14">
        <v>702.0</v>
      </c>
      <c r="E58" s="1"/>
      <c r="F58" s="6"/>
      <c r="H58" s="11">
        <v>7115.0</v>
      </c>
      <c r="I58" s="6"/>
      <c r="J58" s="6"/>
    </row>
    <row r="59">
      <c r="A59" s="13" t="s">
        <v>44</v>
      </c>
      <c r="B59" s="1"/>
      <c r="C59" s="1"/>
      <c r="D59" s="14">
        <v>873.0</v>
      </c>
      <c r="E59" s="1"/>
      <c r="F59" s="6"/>
      <c r="H59" s="6">
        <f>1963.45-1293.76-145.18</f>
        <v>524.51</v>
      </c>
      <c r="I59" s="6"/>
      <c r="J59" s="6"/>
    </row>
    <row r="60">
      <c r="A60" s="13" t="s">
        <v>45</v>
      </c>
      <c r="C60" s="1"/>
      <c r="D60" s="14">
        <v>901.0</v>
      </c>
      <c r="E60" s="1"/>
      <c r="F60" s="6"/>
      <c r="H60" s="11">
        <v>86.6</v>
      </c>
      <c r="I60" s="6"/>
      <c r="J60" s="6"/>
    </row>
    <row r="61">
      <c r="A61" s="8" t="s">
        <v>46</v>
      </c>
      <c r="B61" s="1"/>
      <c r="C61" s="1"/>
      <c r="D61" s="14">
        <v>958.0</v>
      </c>
      <c r="E61" s="1"/>
      <c r="F61" s="6"/>
      <c r="H61" s="11">
        <v>1553.05</v>
      </c>
      <c r="I61" s="6"/>
      <c r="J61" s="6"/>
    </row>
    <row r="62">
      <c r="A62" s="13" t="s">
        <v>47</v>
      </c>
      <c r="B62" s="1"/>
      <c r="C62" s="1"/>
      <c r="D62" s="14">
        <v>960.0</v>
      </c>
      <c r="E62" s="1"/>
      <c r="F62" s="6"/>
      <c r="H62" s="11">
        <v>255.0</v>
      </c>
      <c r="I62" s="6"/>
      <c r="J62" s="6"/>
    </row>
    <row r="63">
      <c r="A63" s="8" t="s">
        <v>48</v>
      </c>
      <c r="B63" s="1"/>
      <c r="C63" s="1"/>
      <c r="D63" s="1"/>
      <c r="E63" s="1"/>
      <c r="F63" s="6"/>
      <c r="H63" s="6"/>
      <c r="I63" s="6"/>
      <c r="J63" s="6"/>
    </row>
    <row r="64">
      <c r="A64" s="8" t="s">
        <v>49</v>
      </c>
      <c r="C64" s="1"/>
      <c r="D64" s="1"/>
      <c r="E64" s="1"/>
      <c r="F64" s="6"/>
      <c r="H64" s="6"/>
      <c r="I64" s="6"/>
      <c r="J64" s="6"/>
    </row>
    <row r="65">
      <c r="A65" s="9"/>
      <c r="B65" s="1"/>
      <c r="C65" s="1"/>
      <c r="D65" s="1"/>
      <c r="E65" s="1"/>
      <c r="F65" s="6"/>
      <c r="H65" s="6"/>
      <c r="I65" s="6"/>
      <c r="J65" s="6"/>
    </row>
    <row r="66">
      <c r="A66" s="3" t="s">
        <v>50</v>
      </c>
      <c r="D66" s="7"/>
      <c r="E66" s="1"/>
      <c r="F66" s="11">
        <v>15500.0</v>
      </c>
      <c r="H66" s="10">
        <f>SUM(H55:H64)</f>
        <v>17386.89</v>
      </c>
      <c r="I66" s="6"/>
      <c r="J66" s="11">
        <v>17000.0</v>
      </c>
    </row>
    <row r="67">
      <c r="A67" s="1"/>
      <c r="B67" s="7"/>
      <c r="C67" s="7"/>
      <c r="D67" s="1"/>
      <c r="E67" s="7"/>
      <c r="F67" s="6"/>
      <c r="H67" s="6"/>
      <c r="I67" s="6"/>
      <c r="J67" s="6"/>
    </row>
    <row r="68">
      <c r="A68" s="8" t="s">
        <v>51</v>
      </c>
      <c r="C68" s="1"/>
      <c r="D68" s="13" t="s">
        <v>52</v>
      </c>
      <c r="E68" s="1"/>
      <c r="F68" s="6"/>
      <c r="H68" s="11"/>
      <c r="I68" s="6"/>
      <c r="J68" s="6"/>
    </row>
    <row r="69">
      <c r="A69" s="13" t="s">
        <v>53</v>
      </c>
      <c r="B69" s="1"/>
      <c r="C69" s="1"/>
      <c r="D69" s="14">
        <v>702.0</v>
      </c>
      <c r="E69" s="1"/>
      <c r="F69" s="6"/>
      <c r="H69" s="11">
        <v>13749.96</v>
      </c>
      <c r="I69" s="6"/>
      <c r="J69" s="6"/>
    </row>
    <row r="70">
      <c r="A70" s="13" t="s">
        <v>54</v>
      </c>
      <c r="B70" s="1"/>
      <c r="C70" s="1"/>
      <c r="D70" s="14">
        <v>727.0</v>
      </c>
      <c r="E70" s="1"/>
      <c r="F70" s="6"/>
      <c r="H70" s="6"/>
      <c r="I70" s="6"/>
      <c r="J70" s="6"/>
    </row>
    <row r="71">
      <c r="A71" s="13" t="s">
        <v>55</v>
      </c>
      <c r="B71" s="1"/>
      <c r="C71" s="1"/>
      <c r="D71" s="14">
        <v>728.0</v>
      </c>
      <c r="E71" s="1"/>
      <c r="F71" s="6"/>
      <c r="H71" s="6"/>
      <c r="I71" s="6"/>
      <c r="J71" s="6"/>
    </row>
    <row r="72">
      <c r="A72" s="13" t="s">
        <v>44</v>
      </c>
      <c r="B72" s="1"/>
      <c r="C72" s="1"/>
      <c r="D72" s="14">
        <v>873.0</v>
      </c>
      <c r="E72" s="1"/>
      <c r="F72" s="6"/>
      <c r="H72" s="11">
        <v>1293.76</v>
      </c>
      <c r="I72" s="6"/>
      <c r="J72" s="6"/>
    </row>
    <row r="73">
      <c r="A73" s="13" t="s">
        <v>47</v>
      </c>
      <c r="B73" s="1"/>
      <c r="C73" s="1"/>
      <c r="D73" s="14">
        <v>960.0</v>
      </c>
      <c r="E73" s="1"/>
      <c r="F73" s="6"/>
      <c r="H73" s="6"/>
      <c r="I73" s="6"/>
      <c r="J73" s="6"/>
    </row>
    <row r="74">
      <c r="A74" s="8" t="s">
        <v>48</v>
      </c>
      <c r="B74" s="1"/>
      <c r="C74" s="1"/>
      <c r="D74" s="1"/>
      <c r="E74" s="1"/>
      <c r="F74" s="6"/>
      <c r="H74" s="11"/>
      <c r="I74" s="6"/>
      <c r="J74" s="6"/>
    </row>
    <row r="75">
      <c r="A75" s="3" t="s">
        <v>56</v>
      </c>
      <c r="D75" s="7"/>
      <c r="E75" s="1"/>
      <c r="F75" s="11">
        <v>15000.0</v>
      </c>
      <c r="H75" s="10">
        <f>SUM(H68:H74)</f>
        <v>15043.72</v>
      </c>
      <c r="I75" s="6"/>
      <c r="J75" s="11">
        <v>15500.0</v>
      </c>
    </row>
    <row r="76">
      <c r="A76" s="1"/>
      <c r="B76" s="7"/>
      <c r="C76" s="7"/>
      <c r="D76" s="1"/>
      <c r="E76" s="7"/>
      <c r="F76" s="6"/>
      <c r="H76" s="6"/>
      <c r="I76" s="6"/>
      <c r="J76" s="6"/>
    </row>
    <row r="77">
      <c r="A77" s="13" t="s">
        <v>57</v>
      </c>
      <c r="C77" s="1"/>
      <c r="D77" s="13" t="s">
        <v>58</v>
      </c>
      <c r="E77" s="1"/>
      <c r="F77" s="6"/>
      <c r="H77" s="11">
        <v>-1446.19</v>
      </c>
      <c r="I77" s="6"/>
      <c r="J77" s="6"/>
    </row>
    <row r="78">
      <c r="A78" s="13" t="s">
        <v>43</v>
      </c>
      <c r="B78" s="1"/>
      <c r="C78" s="1"/>
      <c r="D78" s="14">
        <v>702.0</v>
      </c>
      <c r="E78" s="1"/>
      <c r="F78" s="6"/>
      <c r="H78" s="11">
        <v>1375.75</v>
      </c>
      <c r="I78" s="6"/>
      <c r="J78" s="6"/>
    </row>
    <row r="79">
      <c r="A79" s="13" t="s">
        <v>54</v>
      </c>
      <c r="B79" s="1"/>
      <c r="C79" s="1"/>
      <c r="D79" s="14">
        <v>727.0</v>
      </c>
      <c r="E79" s="1"/>
      <c r="F79" s="6"/>
      <c r="H79" s="11">
        <v>1308.17</v>
      </c>
      <c r="I79" s="6"/>
      <c r="J79" s="6"/>
    </row>
    <row r="80">
      <c r="A80" s="13" t="s">
        <v>55</v>
      </c>
      <c r="B80" s="1"/>
      <c r="C80" s="1"/>
      <c r="D80" s="14">
        <v>728.0</v>
      </c>
      <c r="E80" s="1"/>
      <c r="F80" s="6"/>
      <c r="H80" s="11"/>
      <c r="I80" s="6"/>
      <c r="J80" s="6"/>
    </row>
    <row r="81">
      <c r="A81" s="13" t="s">
        <v>59</v>
      </c>
      <c r="C81" s="1"/>
      <c r="D81" s="14">
        <v>818.0</v>
      </c>
      <c r="E81" s="1"/>
      <c r="F81" s="6"/>
      <c r="H81" s="11"/>
      <c r="I81" s="6"/>
      <c r="J81" s="6"/>
    </row>
    <row r="82">
      <c r="A82" s="13" t="s">
        <v>44</v>
      </c>
      <c r="B82" s="1"/>
      <c r="C82" s="1"/>
      <c r="D82" s="14">
        <v>873.0</v>
      </c>
      <c r="E82" s="1"/>
      <c r="F82" s="6"/>
      <c r="H82" s="11"/>
      <c r="I82" s="6"/>
      <c r="J82" s="6"/>
    </row>
    <row r="83">
      <c r="A83" s="13" t="s">
        <v>45</v>
      </c>
      <c r="C83" s="1"/>
      <c r="D83" s="14">
        <v>901.0</v>
      </c>
      <c r="E83" s="1"/>
      <c r="F83" s="6"/>
      <c r="H83" s="11"/>
      <c r="I83" s="6"/>
      <c r="J83" s="6"/>
    </row>
    <row r="84">
      <c r="A84" s="13" t="s">
        <v>60</v>
      </c>
      <c r="B84" s="1"/>
      <c r="C84" s="1"/>
      <c r="D84" s="14">
        <v>980.0</v>
      </c>
      <c r="E84" s="1"/>
      <c r="F84" s="6"/>
      <c r="H84" s="6"/>
      <c r="I84" s="6"/>
      <c r="J84" s="6"/>
    </row>
    <row r="85">
      <c r="A85" s="1"/>
      <c r="B85" s="1"/>
      <c r="C85" s="1"/>
      <c r="D85" s="1"/>
      <c r="E85" s="1"/>
      <c r="F85" s="6"/>
      <c r="H85" s="6"/>
      <c r="I85" s="6"/>
      <c r="J85" s="6"/>
    </row>
    <row r="86">
      <c r="A86" s="3" t="s">
        <v>61</v>
      </c>
      <c r="C86" s="1"/>
      <c r="D86" s="7"/>
      <c r="E86" s="1"/>
      <c r="F86" s="11">
        <v>1000.0</v>
      </c>
      <c r="H86" s="10">
        <f>SUM(H77:H84)</f>
        <v>1237.73</v>
      </c>
      <c r="I86" s="6"/>
      <c r="J86" s="11">
        <v>8000.0</v>
      </c>
    </row>
    <row r="87">
      <c r="A87" s="1"/>
      <c r="B87" s="7"/>
      <c r="C87" s="7"/>
      <c r="D87" s="1"/>
      <c r="E87" s="7"/>
      <c r="F87" s="6"/>
      <c r="H87" s="6"/>
      <c r="I87" s="6"/>
      <c r="J87" s="6"/>
    </row>
    <row r="88">
      <c r="A88" s="8" t="s">
        <v>62</v>
      </c>
      <c r="B88" s="1"/>
      <c r="C88" s="1"/>
      <c r="D88" s="7"/>
      <c r="E88" s="1"/>
      <c r="F88" s="6"/>
      <c r="H88" s="6"/>
      <c r="I88" s="6"/>
      <c r="J88" s="6"/>
    </row>
    <row r="89">
      <c r="A89" s="8" t="s">
        <v>63</v>
      </c>
      <c r="C89" s="1"/>
      <c r="D89" s="7"/>
      <c r="E89" s="1"/>
      <c r="F89" s="6"/>
      <c r="H89" s="6"/>
      <c r="I89" s="6"/>
      <c r="J89" s="6"/>
    </row>
    <row r="90">
      <c r="A90" s="8" t="s">
        <v>64</v>
      </c>
      <c r="C90" s="1"/>
      <c r="D90" s="7"/>
      <c r="E90" s="1"/>
      <c r="F90" s="6"/>
      <c r="H90" s="6"/>
      <c r="I90" s="6"/>
      <c r="J90" s="6"/>
    </row>
    <row r="91">
      <c r="A91" s="3" t="s">
        <v>62</v>
      </c>
      <c r="B91" s="1"/>
      <c r="C91" s="1"/>
      <c r="D91" s="3" t="s">
        <v>65</v>
      </c>
      <c r="E91" s="1"/>
      <c r="F91" s="11">
        <v>6500.0</v>
      </c>
      <c r="H91" s="12"/>
      <c r="I91" s="6"/>
      <c r="J91" s="11">
        <v>7000.0</v>
      </c>
    </row>
    <row r="92">
      <c r="A92" s="7"/>
      <c r="B92" s="1"/>
      <c r="C92" s="1"/>
      <c r="D92" s="7"/>
      <c r="E92" s="1"/>
      <c r="F92" s="6"/>
      <c r="H92" s="6"/>
      <c r="I92" s="6"/>
      <c r="J92" s="6"/>
    </row>
    <row r="93">
      <c r="A93" s="8" t="s">
        <v>66</v>
      </c>
      <c r="C93" s="1"/>
      <c r="D93" s="13" t="s">
        <v>67</v>
      </c>
      <c r="E93" s="1"/>
      <c r="F93" s="6"/>
      <c r="H93" s="11"/>
      <c r="I93" s="6"/>
      <c r="J93" s="6"/>
    </row>
    <row r="94">
      <c r="A94" s="13" t="s">
        <v>43</v>
      </c>
      <c r="B94" s="1"/>
      <c r="C94" s="1"/>
      <c r="D94" s="14">
        <v>702.0</v>
      </c>
      <c r="E94" s="1"/>
      <c r="F94" s="6"/>
      <c r="H94" s="11">
        <v>15500.74</v>
      </c>
      <c r="I94" s="6"/>
      <c r="J94" s="6"/>
    </row>
    <row r="95">
      <c r="A95" s="13" t="s">
        <v>54</v>
      </c>
      <c r="B95" s="1"/>
      <c r="C95" s="1"/>
      <c r="D95" s="14">
        <v>727.0</v>
      </c>
      <c r="E95" s="1"/>
      <c r="F95" s="6"/>
      <c r="H95" s="11">
        <v>1915.78</v>
      </c>
      <c r="I95" s="6"/>
      <c r="J95" s="6"/>
    </row>
    <row r="96">
      <c r="A96" s="13" t="s">
        <v>55</v>
      </c>
      <c r="B96" s="1"/>
      <c r="C96" s="1"/>
      <c r="D96" s="14">
        <v>728.0</v>
      </c>
      <c r="E96" s="1"/>
      <c r="F96" s="6"/>
      <c r="H96" s="6"/>
      <c r="I96" s="6"/>
      <c r="J96" s="6"/>
    </row>
    <row r="97">
      <c r="A97" s="13" t="s">
        <v>60</v>
      </c>
      <c r="B97" s="1"/>
      <c r="C97" s="1"/>
      <c r="D97" s="14">
        <v>980.0</v>
      </c>
      <c r="E97" s="1"/>
      <c r="F97" s="6"/>
      <c r="H97" s="6"/>
      <c r="I97" s="6"/>
      <c r="J97" s="6"/>
    </row>
    <row r="98">
      <c r="A98" s="1"/>
      <c r="B98" s="1"/>
      <c r="C98" s="1"/>
      <c r="D98" s="1"/>
      <c r="E98" s="1"/>
      <c r="F98" s="6"/>
      <c r="H98" s="6"/>
      <c r="I98" s="6"/>
      <c r="J98" s="6"/>
    </row>
    <row r="99">
      <c r="A99" s="3" t="s">
        <v>68</v>
      </c>
      <c r="C99" s="1"/>
      <c r="D99" s="7"/>
      <c r="E99" s="1"/>
      <c r="F99" s="11">
        <v>19000.0</v>
      </c>
      <c r="H99" s="10">
        <f>SUM(H93:H98)</f>
        <v>17416.52</v>
      </c>
      <c r="I99" s="6"/>
      <c r="J99" s="11">
        <v>19000.0</v>
      </c>
    </row>
    <row r="100">
      <c r="A100" s="1"/>
      <c r="B100" s="7"/>
      <c r="C100" s="7"/>
      <c r="D100" s="1"/>
      <c r="E100" s="7"/>
      <c r="F100" s="6"/>
      <c r="H100" s="6"/>
      <c r="I100" s="6"/>
      <c r="J100" s="6"/>
    </row>
    <row r="101">
      <c r="A101" s="1"/>
      <c r="B101" s="7"/>
      <c r="C101" s="2" t="s">
        <v>0</v>
      </c>
      <c r="D101" s="1"/>
      <c r="E101" s="1"/>
      <c r="F101" s="6"/>
      <c r="H101" s="6"/>
      <c r="I101" s="6"/>
      <c r="J101" s="6"/>
    </row>
    <row r="102">
      <c r="A102" s="1"/>
      <c r="B102" s="7"/>
      <c r="C102" s="1"/>
      <c r="D102" s="1"/>
      <c r="E102" s="1"/>
      <c r="F102" s="18" t="s">
        <v>1</v>
      </c>
      <c r="H102" s="18" t="s">
        <v>2</v>
      </c>
      <c r="I102" s="6"/>
      <c r="J102" s="18" t="s">
        <v>1</v>
      </c>
    </row>
    <row r="103">
      <c r="A103" s="1"/>
      <c r="B103" s="7"/>
      <c r="C103" s="1"/>
      <c r="D103" s="1"/>
      <c r="E103" s="1"/>
      <c r="F103" s="5" t="s">
        <v>3</v>
      </c>
      <c r="H103" s="5" t="s">
        <v>3</v>
      </c>
      <c r="I103" s="6"/>
      <c r="J103" s="5" t="s">
        <v>4</v>
      </c>
    </row>
    <row r="104">
      <c r="A104" s="13" t="s">
        <v>69</v>
      </c>
      <c r="B104" s="1"/>
      <c r="C104" s="1"/>
      <c r="D104" s="13" t="s">
        <v>70</v>
      </c>
      <c r="E104" s="1"/>
      <c r="F104" s="6"/>
      <c r="H104" s="11"/>
      <c r="I104" s="6"/>
      <c r="J104" s="6"/>
    </row>
    <row r="105">
      <c r="A105" s="13" t="s">
        <v>43</v>
      </c>
      <c r="B105" s="1"/>
      <c r="C105" s="1"/>
      <c r="D105" s="14">
        <v>702.0</v>
      </c>
      <c r="E105" s="1"/>
      <c r="F105" s="6"/>
      <c r="H105" s="11">
        <v>15510.0</v>
      </c>
      <c r="I105" s="6"/>
      <c r="J105" s="6"/>
    </row>
    <row r="106">
      <c r="A106" s="13" t="s">
        <v>54</v>
      </c>
      <c r="B106" s="1"/>
      <c r="C106" s="1"/>
      <c r="D106" s="14">
        <v>727.0</v>
      </c>
      <c r="E106" s="1"/>
      <c r="F106" s="6"/>
      <c r="H106" s="11">
        <v>1422.68</v>
      </c>
      <c r="I106" s="6"/>
      <c r="J106" s="6"/>
    </row>
    <row r="107">
      <c r="A107" s="13" t="s">
        <v>55</v>
      </c>
      <c r="B107" s="1"/>
      <c r="C107" s="1"/>
      <c r="D107" s="14">
        <v>728.0</v>
      </c>
      <c r="E107" s="1"/>
      <c r="F107" s="6"/>
      <c r="H107" s="11">
        <v>69.4</v>
      </c>
      <c r="I107" s="6"/>
      <c r="J107" s="6"/>
    </row>
    <row r="108">
      <c r="A108" s="13" t="s">
        <v>71</v>
      </c>
      <c r="B108" s="1"/>
      <c r="C108" s="1"/>
      <c r="D108" s="14">
        <v>853.0</v>
      </c>
      <c r="E108" s="1"/>
      <c r="F108" s="6"/>
      <c r="H108" s="11"/>
      <c r="I108" s="6"/>
      <c r="J108" s="6"/>
    </row>
    <row r="109">
      <c r="A109" s="13" t="s">
        <v>44</v>
      </c>
      <c r="B109" s="1"/>
      <c r="C109" s="1"/>
      <c r="D109" s="14">
        <v>873.0</v>
      </c>
      <c r="E109" s="1"/>
      <c r="F109" s="6"/>
      <c r="H109" s="11">
        <v>20.65</v>
      </c>
      <c r="I109" s="6"/>
      <c r="J109" s="6"/>
    </row>
    <row r="110">
      <c r="A110" s="13" t="s">
        <v>47</v>
      </c>
      <c r="B110" s="1"/>
      <c r="C110" s="1"/>
      <c r="D110" s="14">
        <v>960.0</v>
      </c>
      <c r="E110" s="1"/>
      <c r="F110" s="6"/>
      <c r="H110" s="11"/>
      <c r="I110" s="6"/>
      <c r="J110" s="6"/>
    </row>
    <row r="111">
      <c r="A111" s="13" t="s">
        <v>72</v>
      </c>
      <c r="C111" s="1"/>
      <c r="D111" s="20" t="s">
        <v>73</v>
      </c>
      <c r="E111" s="1"/>
      <c r="F111" s="6"/>
      <c r="H111" s="6"/>
      <c r="I111" s="6"/>
      <c r="J111" s="6"/>
    </row>
    <row r="112">
      <c r="A112" s="8" t="s">
        <v>48</v>
      </c>
      <c r="B112" s="1"/>
      <c r="C112" s="1"/>
      <c r="D112" s="1"/>
      <c r="E112" s="1"/>
      <c r="F112" s="6"/>
      <c r="H112" s="6"/>
      <c r="I112" s="6"/>
      <c r="J112" s="6"/>
    </row>
    <row r="113">
      <c r="A113" s="1"/>
      <c r="B113" s="1"/>
      <c r="C113" s="1"/>
      <c r="D113" s="1"/>
      <c r="E113" s="1"/>
      <c r="F113" s="6"/>
      <c r="H113" s="6"/>
      <c r="I113" s="6"/>
      <c r="J113" s="6"/>
    </row>
    <row r="114">
      <c r="A114" s="3" t="s">
        <v>74</v>
      </c>
      <c r="C114" s="1"/>
      <c r="D114" s="7"/>
      <c r="E114" s="1"/>
      <c r="F114" s="11">
        <v>20000.0</v>
      </c>
      <c r="H114" s="10">
        <f>SUM(H104:H111)</f>
        <v>17022.73</v>
      </c>
      <c r="I114" s="6"/>
      <c r="J114" s="11">
        <v>20000.0</v>
      </c>
    </row>
    <row r="115">
      <c r="A115" s="1"/>
      <c r="B115" s="1"/>
    </row>
    <row r="116">
      <c r="A116" s="13" t="s">
        <v>75</v>
      </c>
      <c r="C116" s="1"/>
      <c r="D116" s="13" t="s">
        <v>76</v>
      </c>
      <c r="E116" s="1"/>
      <c r="F116" s="6"/>
      <c r="H116" s="6"/>
      <c r="I116" s="6"/>
      <c r="J116" s="6"/>
    </row>
    <row r="117">
      <c r="A117" s="13" t="s">
        <v>43</v>
      </c>
      <c r="B117" s="1"/>
      <c r="C117" s="1"/>
      <c r="D117" s="14">
        <v>702.0</v>
      </c>
      <c r="E117" s="1"/>
      <c r="F117" s="6"/>
      <c r="H117" s="11">
        <v>340.0</v>
      </c>
      <c r="I117" s="6"/>
      <c r="J117" s="6"/>
    </row>
    <row r="118">
      <c r="A118" s="13" t="s">
        <v>54</v>
      </c>
      <c r="B118" s="1"/>
      <c r="C118" s="1"/>
      <c r="D118" s="14">
        <v>727.0</v>
      </c>
      <c r="E118" s="1"/>
      <c r="F118" s="6"/>
      <c r="H118" s="6"/>
      <c r="I118" s="6"/>
      <c r="J118" s="6"/>
    </row>
    <row r="119">
      <c r="A119" s="13" t="s">
        <v>55</v>
      </c>
      <c r="B119" s="1"/>
      <c r="C119" s="1"/>
      <c r="D119" s="14">
        <v>728.0</v>
      </c>
      <c r="E119" s="1"/>
      <c r="F119" s="6"/>
      <c r="H119" s="6"/>
      <c r="I119" s="6"/>
      <c r="J119" s="6"/>
    </row>
    <row r="120">
      <c r="A120" s="13" t="s">
        <v>45</v>
      </c>
      <c r="C120" s="1"/>
      <c r="D120" s="14">
        <v>901.0</v>
      </c>
      <c r="E120" s="1"/>
      <c r="F120" s="6"/>
      <c r="H120" s="11"/>
      <c r="I120" s="6"/>
      <c r="J120" s="6"/>
    </row>
    <row r="121">
      <c r="A121" s="13" t="s">
        <v>47</v>
      </c>
      <c r="B121" s="1"/>
      <c r="C121" s="1"/>
      <c r="D121" s="14">
        <v>960.0</v>
      </c>
      <c r="E121" s="1"/>
      <c r="F121" s="6"/>
      <c r="H121" s="11"/>
      <c r="I121" s="6"/>
      <c r="J121" s="6"/>
    </row>
    <row r="122">
      <c r="A122" s="1"/>
      <c r="B122" s="1"/>
      <c r="C122" s="1"/>
      <c r="D122" s="1"/>
      <c r="E122" s="1"/>
      <c r="F122" s="6"/>
      <c r="H122" s="6"/>
      <c r="I122" s="6"/>
      <c r="J122" s="6"/>
    </row>
    <row r="123">
      <c r="A123" s="3" t="s">
        <v>77</v>
      </c>
      <c r="D123" s="7"/>
      <c r="E123" s="1"/>
      <c r="F123" s="11">
        <v>600.0</v>
      </c>
      <c r="H123" s="10">
        <f>SUM(H117:H122)</f>
        <v>340</v>
      </c>
      <c r="I123" s="6"/>
      <c r="J123" s="11">
        <v>600.0</v>
      </c>
    </row>
    <row r="124">
      <c r="A124" s="1"/>
      <c r="B124" s="7"/>
      <c r="C124" s="7"/>
      <c r="D124" s="1"/>
      <c r="E124" s="7"/>
      <c r="F124" s="6"/>
      <c r="H124" s="6"/>
      <c r="I124" s="6"/>
      <c r="J124" s="6"/>
    </row>
    <row r="125">
      <c r="A125" s="13" t="s">
        <v>78</v>
      </c>
      <c r="C125" s="1"/>
      <c r="D125" s="13" t="s">
        <v>79</v>
      </c>
      <c r="E125" s="1"/>
      <c r="F125" s="6"/>
      <c r="H125" s="11">
        <v>958.0</v>
      </c>
      <c r="I125" s="6"/>
      <c r="J125" s="6"/>
    </row>
    <row r="126">
      <c r="A126" s="13" t="s">
        <v>43</v>
      </c>
      <c r="B126" s="1"/>
      <c r="C126" s="1"/>
      <c r="D126" s="14">
        <v>702.0</v>
      </c>
      <c r="E126" s="1"/>
      <c r="F126" s="6"/>
      <c r="H126" s="11">
        <v>15978.96</v>
      </c>
      <c r="I126" s="6"/>
      <c r="J126" s="6"/>
    </row>
    <row r="127">
      <c r="A127" s="13" t="s">
        <v>54</v>
      </c>
      <c r="B127" s="1"/>
      <c r="C127" s="1"/>
      <c r="D127" s="14">
        <v>727.0</v>
      </c>
      <c r="E127" s="1"/>
      <c r="F127" s="6"/>
      <c r="H127" s="11">
        <v>1394.93</v>
      </c>
      <c r="I127" s="6"/>
      <c r="J127" s="6"/>
    </row>
    <row r="128">
      <c r="A128" s="13" t="s">
        <v>55</v>
      </c>
      <c r="B128" s="1"/>
      <c r="C128" s="1"/>
      <c r="D128" s="14">
        <v>728.0</v>
      </c>
      <c r="E128" s="1"/>
      <c r="F128" s="6"/>
      <c r="H128" s="11">
        <v>1188.0</v>
      </c>
      <c r="I128" s="6"/>
      <c r="J128" s="6"/>
    </row>
    <row r="129">
      <c r="A129" s="13" t="s">
        <v>44</v>
      </c>
      <c r="B129" s="1"/>
      <c r="C129" s="1"/>
      <c r="D129" s="14">
        <v>873.0</v>
      </c>
      <c r="E129" s="1"/>
      <c r="F129" s="6"/>
      <c r="H129" s="11">
        <v>145.18</v>
      </c>
      <c r="I129" s="6"/>
      <c r="J129" s="6"/>
    </row>
    <row r="130">
      <c r="A130" s="8" t="s">
        <v>80</v>
      </c>
      <c r="B130" s="1"/>
      <c r="C130" s="1"/>
      <c r="D130" s="1"/>
      <c r="E130" s="1"/>
      <c r="F130" s="6"/>
      <c r="H130" s="6"/>
      <c r="I130" s="6"/>
      <c r="J130" s="6"/>
    </row>
    <row r="131">
      <c r="A131" s="13" t="s">
        <v>47</v>
      </c>
      <c r="B131" s="1"/>
      <c r="C131" s="1"/>
      <c r="D131" s="14">
        <v>960.0</v>
      </c>
      <c r="E131" s="1"/>
      <c r="F131" s="6"/>
      <c r="H131" s="6"/>
      <c r="I131" s="6"/>
      <c r="J131" s="6"/>
    </row>
    <row r="132">
      <c r="A132" s="8" t="s">
        <v>81</v>
      </c>
      <c r="C132" s="1"/>
      <c r="D132" s="13" t="s">
        <v>73</v>
      </c>
      <c r="E132" s="1"/>
      <c r="F132" s="6"/>
      <c r="H132" s="11"/>
      <c r="I132" s="6"/>
      <c r="J132" s="6"/>
    </row>
    <row r="133">
      <c r="A133" s="8" t="s">
        <v>48</v>
      </c>
      <c r="B133" s="1"/>
      <c r="C133" s="1"/>
      <c r="D133" s="1"/>
      <c r="E133" s="1"/>
      <c r="F133" s="6"/>
      <c r="H133" s="6"/>
      <c r="I133" s="6"/>
      <c r="J133" s="6"/>
    </row>
    <row r="134">
      <c r="A134" s="9"/>
      <c r="B134" s="1"/>
      <c r="C134" s="1"/>
      <c r="D134" s="1"/>
      <c r="E134" s="1"/>
      <c r="F134" s="6"/>
      <c r="H134" s="6"/>
      <c r="I134" s="6"/>
      <c r="J134" s="6"/>
    </row>
    <row r="135">
      <c r="A135" s="3" t="s">
        <v>82</v>
      </c>
      <c r="C135" s="1"/>
      <c r="D135" s="7"/>
      <c r="E135" s="1"/>
      <c r="F135" s="11">
        <v>21000.0</v>
      </c>
      <c r="H135" s="10">
        <f>SUM(H125:H134)</f>
        <v>19665.07</v>
      </c>
      <c r="I135" s="6"/>
      <c r="J135" s="11">
        <v>21000.0</v>
      </c>
    </row>
    <row r="136">
      <c r="A136" s="1"/>
      <c r="B136" s="7"/>
      <c r="C136" s="7"/>
      <c r="D136" s="1"/>
      <c r="E136" s="7"/>
      <c r="F136" s="6"/>
      <c r="H136" s="6"/>
      <c r="I136" s="6"/>
      <c r="J136" s="6"/>
    </row>
    <row r="137">
      <c r="A137" s="13" t="s">
        <v>83</v>
      </c>
      <c r="C137" s="1"/>
      <c r="D137" s="13" t="s">
        <v>84</v>
      </c>
      <c r="E137" s="1"/>
      <c r="F137" s="6"/>
      <c r="H137" s="11">
        <v>545.85</v>
      </c>
      <c r="I137" s="6"/>
      <c r="J137" s="6"/>
    </row>
    <row r="138">
      <c r="A138" s="13" t="s">
        <v>54</v>
      </c>
      <c r="B138" s="1"/>
      <c r="C138" s="1"/>
      <c r="D138" s="14">
        <v>727.0</v>
      </c>
      <c r="E138" s="1"/>
      <c r="F138" s="6"/>
      <c r="H138" s="11">
        <f>1488+115.87</f>
        <v>1603.87</v>
      </c>
      <c r="I138" s="6"/>
      <c r="J138" s="6"/>
    </row>
    <row r="139">
      <c r="A139" s="13" t="s">
        <v>85</v>
      </c>
      <c r="C139" s="1"/>
      <c r="D139" s="14">
        <v>802.0</v>
      </c>
      <c r="E139" s="1"/>
      <c r="F139" s="6"/>
      <c r="H139" s="11">
        <v>410.0</v>
      </c>
      <c r="I139" s="6"/>
      <c r="J139" s="6"/>
    </row>
    <row r="140">
      <c r="A140" s="13" t="s">
        <v>59</v>
      </c>
      <c r="C140" s="1"/>
      <c r="D140" s="14">
        <v>818.0</v>
      </c>
      <c r="E140" s="1"/>
      <c r="F140" s="6"/>
      <c r="H140" s="11">
        <v>12189.25</v>
      </c>
      <c r="I140" s="6"/>
      <c r="J140" s="6"/>
    </row>
    <row r="141">
      <c r="A141" s="8" t="s">
        <v>86</v>
      </c>
      <c r="C141" s="1"/>
      <c r="D141" s="14">
        <v>853.0</v>
      </c>
      <c r="E141" s="1"/>
      <c r="F141" s="6"/>
      <c r="H141" s="11">
        <v>2389.32</v>
      </c>
      <c r="I141" s="6"/>
      <c r="J141" s="6"/>
    </row>
    <row r="142">
      <c r="A142" s="13" t="s">
        <v>87</v>
      </c>
      <c r="B142" s="1"/>
      <c r="C142" s="1"/>
      <c r="D142" s="14">
        <v>920.0</v>
      </c>
      <c r="E142" s="1"/>
      <c r="F142" s="6"/>
      <c r="H142" s="11">
        <v>868.56</v>
      </c>
      <c r="I142" s="6"/>
      <c r="J142" s="6"/>
    </row>
    <row r="143">
      <c r="A143" s="8" t="s">
        <v>88</v>
      </c>
      <c r="B143" s="1"/>
      <c r="C143" s="1"/>
      <c r="D143" s="14">
        <v>921.0</v>
      </c>
      <c r="E143" s="1"/>
      <c r="F143" s="6"/>
      <c r="H143" s="11">
        <v>2000.27</v>
      </c>
      <c r="I143" s="6"/>
      <c r="J143" s="6"/>
    </row>
    <row r="144">
      <c r="A144" s="9"/>
      <c r="B144" s="1"/>
      <c r="C144" s="1"/>
      <c r="D144" s="1"/>
      <c r="E144" s="1"/>
      <c r="F144" s="6"/>
      <c r="H144" s="6"/>
      <c r="I144" s="6"/>
      <c r="J144" s="6"/>
    </row>
    <row r="145">
      <c r="A145" s="3" t="s">
        <v>89</v>
      </c>
      <c r="D145" s="7"/>
      <c r="E145" s="1"/>
      <c r="F145" s="11">
        <v>20000.0</v>
      </c>
      <c r="H145" s="10">
        <f>SUM(H137:H144)</f>
        <v>20007.12</v>
      </c>
      <c r="I145" s="6"/>
      <c r="J145" s="11">
        <v>21000.0</v>
      </c>
    </row>
    <row r="146">
      <c r="A146" s="1"/>
      <c r="B146" s="7"/>
      <c r="C146" s="7"/>
      <c r="D146" s="1"/>
      <c r="E146" s="7"/>
      <c r="F146" s="6"/>
      <c r="H146" s="6"/>
      <c r="I146" s="6"/>
      <c r="J146" s="6"/>
    </row>
    <row r="147">
      <c r="A147" s="13" t="s">
        <v>90</v>
      </c>
      <c r="C147" s="1"/>
      <c r="D147" s="13" t="s">
        <v>91</v>
      </c>
      <c r="E147" s="1"/>
      <c r="F147" s="6"/>
      <c r="H147" s="11"/>
      <c r="I147" s="6"/>
      <c r="J147" s="6"/>
    </row>
    <row r="148">
      <c r="A148" s="8" t="s">
        <v>85</v>
      </c>
      <c r="C148" s="1"/>
      <c r="D148" s="14">
        <v>802.0</v>
      </c>
      <c r="E148" s="1"/>
      <c r="F148" s="6"/>
      <c r="H148" s="11"/>
      <c r="I148" s="6"/>
      <c r="J148" s="6"/>
    </row>
    <row r="149">
      <c r="A149" s="3" t="s">
        <v>92</v>
      </c>
      <c r="C149" s="1"/>
      <c r="D149" s="7"/>
      <c r="E149" s="1"/>
      <c r="F149" s="11">
        <v>13000.0</v>
      </c>
      <c r="H149" s="12">
        <v>13440.0</v>
      </c>
      <c r="I149" s="6"/>
      <c r="J149" s="11">
        <v>14000.0</v>
      </c>
    </row>
    <row r="150">
      <c r="A150" s="1"/>
      <c r="B150" s="1"/>
      <c r="C150" s="1"/>
      <c r="D150" s="1"/>
      <c r="E150" s="1"/>
      <c r="F150" s="6"/>
      <c r="H150" s="6"/>
      <c r="I150" s="6"/>
      <c r="J150" s="6"/>
    </row>
    <row r="151">
      <c r="A151" s="1"/>
      <c r="B151" s="1"/>
      <c r="C151" s="2" t="s">
        <v>0</v>
      </c>
      <c r="D151" s="1"/>
      <c r="E151" s="1"/>
      <c r="F151" s="6"/>
      <c r="H151" s="6"/>
      <c r="I151" s="6"/>
      <c r="J151" s="6"/>
    </row>
    <row r="152">
      <c r="A152" s="1"/>
      <c r="B152" s="1"/>
      <c r="C152" s="1"/>
      <c r="D152" s="1"/>
      <c r="E152" s="1"/>
      <c r="F152" s="18" t="s">
        <v>1</v>
      </c>
      <c r="H152" s="18" t="s">
        <v>2</v>
      </c>
      <c r="I152" s="6"/>
      <c r="J152" s="18" t="s">
        <v>1</v>
      </c>
    </row>
    <row r="153">
      <c r="A153" s="1"/>
      <c r="B153" s="1"/>
      <c r="C153" s="1"/>
      <c r="D153" s="1"/>
      <c r="E153" s="1"/>
      <c r="F153" s="5" t="s">
        <v>3</v>
      </c>
      <c r="H153" s="5" t="s">
        <v>3</v>
      </c>
      <c r="I153" s="6"/>
      <c r="J153" s="5" t="s">
        <v>4</v>
      </c>
    </row>
    <row r="154">
      <c r="A154" s="1"/>
      <c r="B154" s="1"/>
      <c r="C154" s="1"/>
      <c r="D154" s="1"/>
      <c r="E154" s="1"/>
      <c r="F154" s="6"/>
      <c r="H154" s="6"/>
      <c r="I154" s="6"/>
      <c r="J154" s="6"/>
    </row>
    <row r="155">
      <c r="A155" s="13" t="s">
        <v>93</v>
      </c>
      <c r="C155" s="1"/>
      <c r="D155" s="13" t="s">
        <v>94</v>
      </c>
      <c r="E155" s="1"/>
      <c r="F155" s="6"/>
      <c r="H155" s="11"/>
      <c r="I155" s="6"/>
      <c r="J155" s="6"/>
    </row>
    <row r="156">
      <c r="A156" s="8" t="s">
        <v>59</v>
      </c>
      <c r="C156" s="1"/>
      <c r="D156" s="14">
        <v>818.0</v>
      </c>
      <c r="E156" s="1"/>
      <c r="F156" s="6"/>
      <c r="H156" s="11">
        <v>3576.45</v>
      </c>
      <c r="I156" s="6"/>
      <c r="J156" s="6"/>
    </row>
    <row r="157">
      <c r="A157" s="3" t="s">
        <v>95</v>
      </c>
      <c r="D157" s="7"/>
      <c r="E157" s="1"/>
      <c r="F157" s="11">
        <v>6500.0</v>
      </c>
      <c r="H157" s="10">
        <f>SUM(H155:H156)</f>
        <v>3576.45</v>
      </c>
      <c r="I157" s="6"/>
      <c r="J157" s="11">
        <v>6500.0</v>
      </c>
    </row>
    <row r="158">
      <c r="A158" s="1"/>
      <c r="B158" s="7"/>
      <c r="C158" s="7"/>
      <c r="D158" s="1"/>
      <c r="E158" s="7"/>
      <c r="F158" s="6"/>
      <c r="H158" s="6"/>
      <c r="I158" s="6"/>
      <c r="J158" s="6"/>
    </row>
    <row r="159">
      <c r="A159" s="13" t="s">
        <v>96</v>
      </c>
      <c r="B159" s="1"/>
      <c r="C159" s="1"/>
      <c r="D159" s="13" t="s">
        <v>97</v>
      </c>
      <c r="E159" s="1"/>
      <c r="F159" s="6"/>
      <c r="H159" s="6"/>
      <c r="I159" s="6"/>
      <c r="J159" s="6"/>
    </row>
    <row r="160">
      <c r="A160" s="8" t="s">
        <v>98</v>
      </c>
      <c r="C160" s="1"/>
      <c r="D160" s="1"/>
      <c r="E160" s="1"/>
      <c r="F160" s="6"/>
      <c r="H160" s="11">
        <v>95000.0</v>
      </c>
      <c r="I160" s="6"/>
      <c r="J160" s="6"/>
    </row>
    <row r="161">
      <c r="A161" s="8" t="s">
        <v>59</v>
      </c>
      <c r="C161" s="1"/>
      <c r="D161" s="14">
        <v>818.0</v>
      </c>
      <c r="E161" s="1"/>
      <c r="F161" s="6"/>
      <c r="H161" s="6"/>
      <c r="I161" s="6"/>
      <c r="J161" s="6"/>
    </row>
    <row r="162">
      <c r="A162" s="3" t="s">
        <v>99</v>
      </c>
      <c r="C162" s="1"/>
      <c r="D162" s="7"/>
      <c r="E162" s="1"/>
      <c r="F162" s="11">
        <v>268483.3</v>
      </c>
      <c r="H162" s="12">
        <v>0.0</v>
      </c>
      <c r="I162" s="6"/>
      <c r="J162" s="11">
        <v>250000.0</v>
      </c>
    </row>
    <row r="163">
      <c r="A163" s="1"/>
      <c r="B163" s="7"/>
      <c r="C163" s="7"/>
      <c r="D163" s="1"/>
      <c r="E163" s="7"/>
      <c r="F163" s="6"/>
      <c r="H163" s="6"/>
      <c r="I163" s="6"/>
      <c r="J163" s="6"/>
    </row>
    <row r="164">
      <c r="A164" s="13" t="s">
        <v>100</v>
      </c>
      <c r="C164" s="1"/>
      <c r="D164" s="13" t="s">
        <v>101</v>
      </c>
      <c r="E164" s="1"/>
      <c r="F164" s="11">
        <v>100000.0</v>
      </c>
      <c r="H164" s="12">
        <v>100000.0</v>
      </c>
      <c r="I164" s="6"/>
      <c r="J164" s="11">
        <v>239722.0</v>
      </c>
    </row>
    <row r="165">
      <c r="A165" s="7"/>
      <c r="B165" s="1"/>
      <c r="C165" s="1"/>
      <c r="D165" s="21"/>
      <c r="E165" s="1"/>
      <c r="F165" s="6"/>
      <c r="H165" s="11"/>
      <c r="I165" s="6"/>
      <c r="J165" s="6"/>
    </row>
    <row r="166">
      <c r="A166" s="13" t="s">
        <v>102</v>
      </c>
      <c r="C166" s="1"/>
      <c r="D166" s="14">
        <v>101.0</v>
      </c>
      <c r="E166" s="1"/>
      <c r="F166" s="6"/>
      <c r="H166" s="6"/>
      <c r="I166" s="6"/>
      <c r="J166" s="6"/>
    </row>
    <row r="167">
      <c r="A167" s="8"/>
      <c r="B167" s="1"/>
      <c r="C167" s="1"/>
      <c r="D167" s="8" t="s">
        <v>103</v>
      </c>
      <c r="E167" s="1"/>
      <c r="F167" s="6"/>
      <c r="H167" s="6"/>
      <c r="I167" s="6"/>
      <c r="J167" s="6"/>
    </row>
    <row r="168">
      <c r="A168" s="8"/>
      <c r="C168" s="1"/>
      <c r="D168" s="1"/>
      <c r="E168" s="1"/>
      <c r="F168" s="6"/>
      <c r="H168" s="6"/>
      <c r="I168" s="6"/>
      <c r="J168" s="6"/>
    </row>
    <row r="169">
      <c r="A169" s="3" t="s">
        <v>104</v>
      </c>
      <c r="C169" s="1"/>
      <c r="D169" s="7"/>
      <c r="E169" s="1"/>
      <c r="F169" s="11">
        <v>7000.0</v>
      </c>
      <c r="H169" s="12">
        <v>7026.26</v>
      </c>
      <c r="I169" s="6"/>
      <c r="J169" s="11">
        <v>8000.0</v>
      </c>
    </row>
    <row r="170">
      <c r="A170" s="1"/>
      <c r="B170" s="7"/>
      <c r="C170" s="7"/>
      <c r="D170" s="1"/>
      <c r="E170" s="7"/>
      <c r="F170" s="6"/>
      <c r="H170" s="6"/>
      <c r="I170" s="6"/>
      <c r="J170" s="6"/>
    </row>
    <row r="171">
      <c r="A171" s="3" t="s">
        <v>105</v>
      </c>
      <c r="B171" s="1"/>
      <c r="C171" s="1"/>
      <c r="D171" s="7"/>
      <c r="E171" s="1"/>
      <c r="F171" s="11">
        <v>1500.0</v>
      </c>
      <c r="H171" s="6"/>
      <c r="I171" s="6"/>
      <c r="J171" s="11">
        <v>1500.0</v>
      </c>
    </row>
    <row r="172">
      <c r="A172" s="7"/>
      <c r="B172" s="1"/>
      <c r="C172" s="1"/>
      <c r="D172" s="7"/>
      <c r="E172" s="1"/>
      <c r="F172" s="6"/>
      <c r="H172" s="6"/>
      <c r="I172" s="6"/>
      <c r="J172" s="6"/>
    </row>
    <row r="173">
      <c r="A173" s="8" t="s">
        <v>106</v>
      </c>
      <c r="C173" s="9"/>
      <c r="D173" s="9"/>
      <c r="E173" s="9"/>
      <c r="F173" s="11"/>
      <c r="H173" s="11"/>
      <c r="I173" s="6"/>
      <c r="J173" s="11"/>
    </row>
    <row r="174">
      <c r="A174" s="3" t="s">
        <v>107</v>
      </c>
      <c r="B174" s="9"/>
      <c r="C174" s="9"/>
      <c r="D174" s="9"/>
      <c r="E174" s="9"/>
      <c r="F174" s="6"/>
      <c r="H174" s="6"/>
      <c r="I174" s="6"/>
      <c r="J174" s="6"/>
    </row>
    <row r="175">
      <c r="A175" s="3" t="s">
        <v>108</v>
      </c>
      <c r="D175" s="7"/>
      <c r="E175" s="9"/>
      <c r="F175" s="6"/>
      <c r="H175" s="11">
        <v>2050.0</v>
      </c>
      <c r="I175" s="6"/>
      <c r="J175" s="6"/>
    </row>
    <row r="176">
      <c r="A176" s="3" t="s">
        <v>109</v>
      </c>
      <c r="C176" s="7"/>
      <c r="D176" s="1"/>
      <c r="E176" s="7"/>
      <c r="F176" s="6"/>
      <c r="H176" s="11">
        <v>3000.0</v>
      </c>
      <c r="I176" s="6"/>
      <c r="J176" s="6"/>
    </row>
    <row r="177">
      <c r="A177" s="7"/>
      <c r="B177" s="1"/>
      <c r="C177" s="1"/>
      <c r="D177" s="1"/>
      <c r="E177" s="1"/>
      <c r="F177" s="11">
        <v>6000.0</v>
      </c>
      <c r="H177" s="12">
        <f>SUM(H174:H176)</f>
        <v>5050</v>
      </c>
      <c r="I177" s="6"/>
      <c r="J177" s="11">
        <v>6000.0</v>
      </c>
    </row>
    <row r="178">
      <c r="A178" s="3" t="s">
        <v>110</v>
      </c>
      <c r="B178" s="1"/>
      <c r="C178" s="1"/>
      <c r="D178" s="7"/>
      <c r="E178" s="1"/>
      <c r="F178" s="6"/>
      <c r="H178" s="6"/>
      <c r="I178" s="6"/>
      <c r="J178" s="11">
        <v>17480.0</v>
      </c>
    </row>
    <row r="179">
      <c r="A179" s="3" t="s">
        <v>111</v>
      </c>
      <c r="D179" s="7"/>
      <c r="E179" s="7"/>
      <c r="F179" s="6">
        <f>F177+F171+F169+F164+F149+F160+F145+F135+F123+F114+F99+F91+F86+F75+F66+F162</f>
        <v>514583.3</v>
      </c>
      <c r="H179" s="10">
        <f>H177+H169+H164+H162+H149+H145+H135+H123+H114+H99+H91+H86+H75+H66+H157+H160</f>
        <v>332212.49</v>
      </c>
      <c r="I179" s="6"/>
      <c r="J179" s="6">
        <f>J177+J171+J169+J164+J149+J160+J145+J135+J123+J114+J99+J91+J86+J75+J66+J162+J157+178</f>
        <v>655000</v>
      </c>
    </row>
    <row r="180">
      <c r="A180" s="3" t="s">
        <v>112</v>
      </c>
      <c r="D180" s="7"/>
      <c r="E180" s="7"/>
      <c r="F180" s="6">
        <f>F48-F179</f>
        <v>0</v>
      </c>
      <c r="H180" s="6">
        <f>H48-H179</f>
        <v>340934.51</v>
      </c>
      <c r="I180" s="6"/>
      <c r="J180" s="6">
        <f>J48-J179</f>
        <v>0</v>
      </c>
    </row>
    <row r="181">
      <c r="A181" s="1"/>
      <c r="B181" s="7"/>
      <c r="C181" s="7"/>
      <c r="D181" s="1"/>
      <c r="E181" s="7"/>
      <c r="F181" s="1"/>
    </row>
    <row r="182">
      <c r="A182" s="8"/>
      <c r="B182" s="1"/>
      <c r="C182" s="1"/>
      <c r="D182" s="1"/>
      <c r="E182" s="1"/>
      <c r="F182" s="6"/>
      <c r="H182" s="11"/>
      <c r="I182" s="6"/>
      <c r="J182" s="6"/>
    </row>
  </sheetData>
  <mergeCells count="78">
    <mergeCell ref="A116:B116"/>
    <mergeCell ref="A120:B120"/>
    <mergeCell ref="A123:C123"/>
    <mergeCell ref="A125:B125"/>
    <mergeCell ref="A132:B132"/>
    <mergeCell ref="A135:B135"/>
    <mergeCell ref="A137:B137"/>
    <mergeCell ref="A139:B139"/>
    <mergeCell ref="A140:B140"/>
    <mergeCell ref="A141:B141"/>
    <mergeCell ref="A145:C145"/>
    <mergeCell ref="A147:B147"/>
    <mergeCell ref="A148:B148"/>
    <mergeCell ref="A149:B149"/>
    <mergeCell ref="A166:B166"/>
    <mergeCell ref="A168:B168"/>
    <mergeCell ref="A169:B169"/>
    <mergeCell ref="A173:B173"/>
    <mergeCell ref="A175:C175"/>
    <mergeCell ref="A176:B176"/>
    <mergeCell ref="A179:C179"/>
    <mergeCell ref="A180:C180"/>
    <mergeCell ref="A155:B155"/>
    <mergeCell ref="A156:B156"/>
    <mergeCell ref="A157:C157"/>
    <mergeCell ref="A160:B160"/>
    <mergeCell ref="A161:B161"/>
    <mergeCell ref="A162:B162"/>
    <mergeCell ref="A164:B164"/>
    <mergeCell ref="A4:B4"/>
    <mergeCell ref="A8:C8"/>
    <mergeCell ref="A10:B10"/>
    <mergeCell ref="A11:B11"/>
    <mergeCell ref="A12:B12"/>
    <mergeCell ref="A13:C13"/>
    <mergeCell ref="A15:B15"/>
    <mergeCell ref="A16:C16"/>
    <mergeCell ref="A17:C17"/>
    <mergeCell ref="A18:B18"/>
    <mergeCell ref="A19:B19"/>
    <mergeCell ref="A22:C22"/>
    <mergeCell ref="A24:C24"/>
    <mergeCell ref="A25:C25"/>
    <mergeCell ref="A26:C26"/>
    <mergeCell ref="A27:C27"/>
    <mergeCell ref="A29:B29"/>
    <mergeCell ref="A30:B30"/>
    <mergeCell ref="A31:B31"/>
    <mergeCell ref="A32:C32"/>
    <mergeCell ref="A33:B33"/>
    <mergeCell ref="A34:B34"/>
    <mergeCell ref="A36:B36"/>
    <mergeCell ref="A38:D38"/>
    <mergeCell ref="A39:C39"/>
    <mergeCell ref="A40:B40"/>
    <mergeCell ref="A41:C41"/>
    <mergeCell ref="A44:D44"/>
    <mergeCell ref="A43:B43"/>
    <mergeCell ref="A46:B46"/>
    <mergeCell ref="A48:B48"/>
    <mergeCell ref="A54:B54"/>
    <mergeCell ref="A55:B55"/>
    <mergeCell ref="A56:B56"/>
    <mergeCell ref="A60:B60"/>
    <mergeCell ref="A64:B64"/>
    <mergeCell ref="A66:C66"/>
    <mergeCell ref="A68:B68"/>
    <mergeCell ref="A75:C75"/>
    <mergeCell ref="A77:B77"/>
    <mergeCell ref="A81:B81"/>
    <mergeCell ref="A83:B83"/>
    <mergeCell ref="A86:B86"/>
    <mergeCell ref="A89:B89"/>
    <mergeCell ref="A90:B90"/>
    <mergeCell ref="A93:B93"/>
    <mergeCell ref="A99:B99"/>
    <mergeCell ref="A111:B111"/>
    <mergeCell ref="A114:B114"/>
  </mergeCells>
  <printOptions gridLines="1" horizontalCentered="1"/>
  <pageMargins bottom="0.75" footer="0.0" header="0.0" left="0.7" right="0.7" top="0.75"/>
  <pageSetup scale="85" cellComments="atEnd" orientation="portrait" pageOrder="overThenDown"/>
  <drawing r:id="rId1"/>
</worksheet>
</file>